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9260" windowHeight="589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E31" i="1"/>
  <c r="K18"/>
  <c r="M18" s="1"/>
  <c r="G18"/>
  <c r="K17"/>
  <c r="K19"/>
  <c r="M19" s="1"/>
  <c r="M17"/>
  <c r="G17"/>
  <c r="G19"/>
  <c r="G16" l="1"/>
  <c r="K16"/>
  <c r="M16" s="1"/>
  <c r="K13" l="1"/>
  <c r="K15" l="1"/>
  <c r="M15" s="1"/>
  <c r="G15"/>
  <c r="K14"/>
  <c r="M14" s="1"/>
  <c r="G14"/>
  <c r="G10"/>
  <c r="G11"/>
  <c r="G12"/>
  <c r="G13"/>
  <c r="K10"/>
  <c r="M10" s="1"/>
  <c r="K11"/>
  <c r="M11" s="1"/>
  <c r="K12"/>
  <c r="M12" s="1"/>
  <c r="M13"/>
  <c r="G9" l="1"/>
  <c r="K7" l="1"/>
  <c r="K8"/>
  <c r="K9"/>
  <c r="M9" s="1"/>
  <c r="D3"/>
  <c r="G6" l="1"/>
  <c r="K6"/>
  <c r="M6" s="1"/>
  <c r="G7"/>
  <c r="M7"/>
  <c r="G8"/>
  <c r="M8"/>
  <c r="E33" l="1"/>
</calcChain>
</file>

<file path=xl/sharedStrings.xml><?xml version="1.0" encoding="utf-8"?>
<sst xmlns="http://schemas.openxmlformats.org/spreadsheetml/2006/main" count="24" uniqueCount="24">
  <si>
    <t>DIFFERENCE</t>
  </si>
  <si>
    <t>Loyers avec préfi</t>
  </si>
  <si>
    <t>Commission Suivi MSI</t>
  </si>
  <si>
    <t>COMM° Préfinancement</t>
  </si>
  <si>
    <t>Loyers total</t>
  </si>
  <si>
    <t>Intérêts</t>
  </si>
  <si>
    <t>Remboursement en capital</t>
  </si>
  <si>
    <t>Encours</t>
  </si>
  <si>
    <t>Nombre de jours (base 30/360)</t>
  </si>
  <si>
    <t>Date d'arrivée</t>
  </si>
  <si>
    <t>Date de départ</t>
  </si>
  <si>
    <t>Marge</t>
  </si>
  <si>
    <t>Taux Fixe</t>
  </si>
  <si>
    <t>NB :</t>
  </si>
  <si>
    <t>Aujourd'hui le taux est de 3,43%+1,50%. Lors du passage en exploitation,  il sera de 3,43%+1,375%</t>
  </si>
  <si>
    <t>Société Générale décompose depuis le 01 Novembre les factures en 3 parties :</t>
  </si>
  <si>
    <t>3/ Loyers ou indemnités qui correspondent au capital *4,930%(3,43%+1,50%)*période - la commission de préfinancement( afin d'éviter  un doublon)</t>
  </si>
  <si>
    <t>Loyers teorica HT</t>
  </si>
  <si>
    <t>Coût total de cette facturation sur huit échéanciers</t>
  </si>
  <si>
    <t>Prov</t>
  </si>
  <si>
    <t xml:space="preserve">Surcoût de la commission de gérance 50000 en période de contruction et 25000 en exploitation </t>
  </si>
  <si>
    <t>Surcoût total</t>
  </si>
  <si>
    <t xml:space="preserve">1/ La commission de MSI qui correspond annuellement à 0,25% de 297 000 000. </t>
  </si>
  <si>
    <t>2 / La commission de préfinancement qui correspond à 1,50% + l'eonia moyen du mois calculé sur 297 000 000.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</si>
</sst>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_(* #,##0_);_(* \(#,##0\);_(* &quot;-&quot;??_);_(@_)"/>
    <numFmt numFmtId="165" formatCode="0.000%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164" fontId="0" fillId="3" borderId="1" xfId="1" applyNumberFormat="1" applyFon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165" fontId="0" fillId="2" borderId="0" xfId="0" applyNumberFormat="1" applyFill="1"/>
    <xf numFmtId="10" fontId="0" fillId="2" borderId="0" xfId="0" applyNumberFormat="1" applyFill="1"/>
    <xf numFmtId="165" fontId="0" fillId="2" borderId="0" xfId="0" applyNumberFormat="1" applyFill="1" applyBorder="1"/>
    <xf numFmtId="165" fontId="4" fillId="2" borderId="2" xfId="0" applyNumberFormat="1" applyFont="1" applyFill="1" applyBorder="1"/>
    <xf numFmtId="165" fontId="0" fillId="2" borderId="3" xfId="0" applyNumberFormat="1" applyFill="1" applyBorder="1"/>
    <xf numFmtId="10" fontId="0" fillId="2" borderId="4" xfId="0" applyNumberFormat="1" applyFill="1" applyBorder="1"/>
    <xf numFmtId="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/>
    <xf numFmtId="0" fontId="0" fillId="2" borderId="0" xfId="0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/>
    </xf>
    <xf numFmtId="14" fontId="0" fillId="3" borderId="7" xfId="0" applyNumberFormat="1" applyFill="1" applyBorder="1" applyAlignment="1">
      <alignment horizontal="center"/>
    </xf>
    <xf numFmtId="164" fontId="0" fillId="3" borderId="7" xfId="1" applyNumberFormat="1" applyFont="1" applyFill="1" applyBorder="1" applyAlignment="1">
      <alignment horizontal="center" vertical="center" wrapText="1"/>
    </xf>
    <xf numFmtId="4" fontId="0" fillId="3" borderId="7" xfId="0" applyNumberFormat="1" applyFill="1" applyBorder="1" applyAlignment="1">
      <alignment horizontal="center"/>
    </xf>
    <xf numFmtId="4" fontId="0" fillId="0" borderId="7" xfId="0" applyNumberForma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164" fontId="0" fillId="4" borderId="1" xfId="1" applyNumberFormat="1" applyFont="1" applyFill="1" applyBorder="1" applyAlignment="1">
      <alignment horizontal="center" vertical="center" wrapText="1"/>
    </xf>
    <xf numFmtId="4" fontId="0" fillId="4" borderId="1" xfId="0" applyNumberFormat="1" applyFill="1" applyBorder="1" applyAlignment="1">
      <alignment horizontal="center"/>
    </xf>
    <xf numFmtId="0" fontId="0" fillId="4" borderId="0" xfId="0" applyFill="1" applyBorder="1"/>
    <xf numFmtId="4" fontId="0" fillId="0" borderId="0" xfId="0" applyNumberForma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4" fontId="2" fillId="3" borderId="0" xfId="0" applyNumberFormat="1" applyFont="1" applyFill="1" applyBorder="1" applyAlignment="1">
      <alignment horizontal="center"/>
    </xf>
    <xf numFmtId="43" fontId="0" fillId="2" borderId="0" xfId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left" wrapText="1"/>
    </xf>
    <xf numFmtId="0" fontId="0" fillId="2" borderId="0" xfId="0" applyFill="1" applyBorder="1" applyAlignment="1">
      <alignment horizontal="left"/>
    </xf>
    <xf numFmtId="0" fontId="0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3"/>
  <sheetViews>
    <sheetView tabSelected="1" zoomScale="85" zoomScaleNormal="85" workbookViewId="0">
      <selection activeCell="M19" sqref="M19"/>
    </sheetView>
  </sheetViews>
  <sheetFormatPr baseColWidth="10" defaultColWidth="9.140625" defaultRowHeight="15"/>
  <cols>
    <col min="1" max="1" width="9.140625" style="2"/>
    <col min="2" max="2" width="17.7109375" style="3" customWidth="1"/>
    <col min="3" max="3" width="14.140625" style="3" customWidth="1"/>
    <col min="4" max="4" width="12.7109375" style="3" customWidth="1"/>
    <col min="5" max="5" width="14.5703125" style="3" customWidth="1"/>
    <col min="6" max="6" width="13.42578125" style="3" bestFit="1" customWidth="1"/>
    <col min="7" max="7" width="11.42578125" style="3" bestFit="1" customWidth="1"/>
    <col min="8" max="11" width="18.42578125" style="3" customWidth="1"/>
    <col min="12" max="12" width="13.7109375" style="2" customWidth="1"/>
    <col min="13" max="13" width="14.42578125" style="2" customWidth="1"/>
    <col min="14" max="16384" width="9.140625" style="2"/>
  </cols>
  <sheetData>
    <row r="1" spans="2:13" s="1" customFormat="1">
      <c r="B1" s="3"/>
      <c r="C1" s="3"/>
      <c r="D1" s="42"/>
      <c r="E1" s="42"/>
      <c r="F1" s="42"/>
      <c r="G1" s="42"/>
    </row>
    <row r="2" spans="2:13" s="1" customFormat="1">
      <c r="B2" s="24" t="s">
        <v>12</v>
      </c>
      <c r="C2" s="23" t="s">
        <v>11</v>
      </c>
      <c r="D2" s="22"/>
      <c r="G2" s="21"/>
      <c r="H2" s="20"/>
      <c r="I2" s="20"/>
      <c r="J2" s="20"/>
      <c r="K2" s="20"/>
    </row>
    <row r="3" spans="2:13" s="1" customFormat="1">
      <c r="B3" s="19">
        <v>3.4299999999999997E-2</v>
      </c>
      <c r="C3" s="18">
        <v>1.4999999999999999E-2</v>
      </c>
      <c r="D3" s="17">
        <f>+B3+C3</f>
        <v>4.9299999999999997E-2</v>
      </c>
      <c r="G3" s="16"/>
      <c r="H3" s="13"/>
      <c r="I3" s="13"/>
      <c r="J3" s="13"/>
      <c r="K3" s="13"/>
    </row>
    <row r="4" spans="2:13" s="1" customFormat="1">
      <c r="B4" s="3"/>
      <c r="C4" s="3"/>
      <c r="D4" s="13"/>
      <c r="E4" s="15"/>
      <c r="F4" s="14"/>
      <c r="G4" s="14"/>
      <c r="H4" s="13"/>
      <c r="I4" s="13"/>
      <c r="J4" s="13"/>
      <c r="K4" s="13"/>
    </row>
    <row r="5" spans="2:13" s="10" customFormat="1" ht="38.25">
      <c r="B5" s="12" t="s">
        <v>10</v>
      </c>
      <c r="C5" s="12" t="s">
        <v>9</v>
      </c>
      <c r="D5" s="11" t="s">
        <v>8</v>
      </c>
      <c r="E5" s="12" t="s">
        <v>7</v>
      </c>
      <c r="F5" s="11" t="s">
        <v>6</v>
      </c>
      <c r="G5" s="11" t="s">
        <v>5</v>
      </c>
      <c r="H5" s="11" t="s">
        <v>4</v>
      </c>
      <c r="I5" s="11" t="s">
        <v>3</v>
      </c>
      <c r="J5" s="11" t="s">
        <v>2</v>
      </c>
      <c r="K5" s="11" t="s">
        <v>1</v>
      </c>
      <c r="L5" s="28" t="s">
        <v>17</v>
      </c>
      <c r="M5" s="11" t="s">
        <v>0</v>
      </c>
    </row>
    <row r="6" spans="2:13" s="1" customFormat="1">
      <c r="B6" s="8">
        <v>40512</v>
      </c>
      <c r="C6" s="8">
        <v>40543</v>
      </c>
      <c r="D6" s="9">
        <v>30</v>
      </c>
      <c r="E6" s="7">
        <v>297000000</v>
      </c>
      <c r="F6" s="4">
        <v>625941.49607667094</v>
      </c>
      <c r="G6" s="4">
        <f>+H6-F6</f>
        <v>713484.74392332905</v>
      </c>
      <c r="H6" s="4">
        <v>1339426.24</v>
      </c>
      <c r="I6" s="4">
        <v>507165.07</v>
      </c>
      <c r="J6" s="4">
        <v>63937.5</v>
      </c>
      <c r="K6" s="4">
        <f>+H6+I6+J6</f>
        <v>1910528.81</v>
      </c>
      <c r="L6" s="29">
        <v>1815178.9960766707</v>
      </c>
      <c r="M6" s="4">
        <f>+L6-K6</f>
        <v>-95349.813923329348</v>
      </c>
    </row>
    <row r="7" spans="2:13" s="1" customFormat="1">
      <c r="B7" s="8">
        <v>40543</v>
      </c>
      <c r="C7" s="8">
        <v>40574</v>
      </c>
      <c r="D7" s="9">
        <v>30</v>
      </c>
      <c r="E7" s="7">
        <v>296374058.50392336</v>
      </c>
      <c r="F7" s="4">
        <v>627900.17134147754</v>
      </c>
      <c r="G7" s="4">
        <f>+H7-F7</f>
        <v>667443.92865852255</v>
      </c>
      <c r="H7" s="4">
        <v>1295344.1000000001</v>
      </c>
      <c r="I7" s="4">
        <v>550675.06000000006</v>
      </c>
      <c r="J7" s="4">
        <v>63937.5</v>
      </c>
      <c r="K7" s="4">
        <f t="shared" ref="K7:K12" si="0">+H7+I7+J7</f>
        <v>1909956.6600000001</v>
      </c>
      <c r="L7" s="29">
        <v>1814631.2972676037</v>
      </c>
      <c r="M7" s="4">
        <f>+L7-K7</f>
        <v>-95325.362732396461</v>
      </c>
    </row>
    <row r="8" spans="2:13" s="1" customFormat="1">
      <c r="B8" s="8">
        <v>40574</v>
      </c>
      <c r="C8" s="8">
        <v>40602</v>
      </c>
      <c r="D8" s="5">
        <v>28</v>
      </c>
      <c r="E8" s="7">
        <v>295746158.33258188</v>
      </c>
      <c r="F8" s="4">
        <v>691560.91032423591</v>
      </c>
      <c r="G8" s="4">
        <f>+H8-F8</f>
        <v>625756.2096757642</v>
      </c>
      <c r="H8" s="4">
        <v>1317317.1200000001</v>
      </c>
      <c r="I8" s="4">
        <v>508742.3</v>
      </c>
      <c r="J8" s="4">
        <v>57750</v>
      </c>
      <c r="K8" s="4">
        <f t="shared" si="0"/>
        <v>1883809.4200000002</v>
      </c>
      <c r="L8" s="29">
        <v>1796830.0253816126</v>
      </c>
      <c r="M8" s="4">
        <f>+L8-K8</f>
        <v>-86979.394618387567</v>
      </c>
    </row>
    <row r="9" spans="2:13" s="1" customFormat="1">
      <c r="B9" s="30">
        <v>40602</v>
      </c>
      <c r="C9" s="30">
        <v>40633</v>
      </c>
      <c r="D9" s="31">
        <v>33.000000000000007</v>
      </c>
      <c r="E9" s="32">
        <v>295054597.42225766</v>
      </c>
      <c r="F9" s="32">
        <v>539701.48386614153</v>
      </c>
      <c r="G9" s="32">
        <f>+H9-F9</f>
        <v>785741.14613385836</v>
      </c>
      <c r="H9" s="4">
        <v>1325442.6299999999</v>
      </c>
      <c r="I9" s="4">
        <v>548172.97</v>
      </c>
      <c r="J9" s="32">
        <v>63937.5</v>
      </c>
      <c r="K9" s="32">
        <f t="shared" si="0"/>
        <v>1937553.0999999999</v>
      </c>
      <c r="L9" s="33">
        <v>1839294.0460955943</v>
      </c>
      <c r="M9" s="4">
        <f t="shared" ref="M9:M13" si="1">+L9-K9</f>
        <v>-98259.053904405562</v>
      </c>
    </row>
    <row r="10" spans="2:13">
      <c r="B10" s="8">
        <v>40633</v>
      </c>
      <c r="C10" s="6">
        <v>40663</v>
      </c>
      <c r="D10" s="5">
        <v>29</v>
      </c>
      <c r="E10" s="4">
        <v>294514895.93839151</v>
      </c>
      <c r="F10" s="4">
        <v>664437.34070969466</v>
      </c>
      <c r="G10" s="32">
        <f t="shared" ref="G10:G13" si="2">+H10-F10</f>
        <v>578850.67929030536</v>
      </c>
      <c r="H10" s="4">
        <v>1243288.02</v>
      </c>
      <c r="I10" s="4">
        <v>590782.5</v>
      </c>
      <c r="J10" s="32">
        <v>59812.5</v>
      </c>
      <c r="K10" s="32">
        <f t="shared" si="0"/>
        <v>1893883.02</v>
      </c>
      <c r="L10" s="33">
        <v>1804414.5122245601</v>
      </c>
      <c r="M10" s="4">
        <f t="shared" si="1"/>
        <v>-89468.507775439881</v>
      </c>
    </row>
    <row r="11" spans="2:13">
      <c r="B11" s="8">
        <v>40663</v>
      </c>
      <c r="C11" s="6">
        <v>40694</v>
      </c>
      <c r="D11" s="5">
        <v>32</v>
      </c>
      <c r="E11" s="4">
        <v>293850458.59768182</v>
      </c>
      <c r="F11" s="4">
        <v>574496.46537951962</v>
      </c>
      <c r="G11" s="32">
        <f t="shared" si="2"/>
        <v>614526.27462048037</v>
      </c>
      <c r="H11" s="4">
        <v>1189022.74</v>
      </c>
      <c r="I11" s="4">
        <v>673213.96</v>
      </c>
      <c r="J11" s="32">
        <v>66000</v>
      </c>
      <c r="K11" s="32">
        <f t="shared" si="0"/>
        <v>1928236.7</v>
      </c>
      <c r="L11" s="33">
        <v>1829564.4241011739</v>
      </c>
      <c r="M11" s="4">
        <f t="shared" si="1"/>
        <v>-98672.275898826076</v>
      </c>
    </row>
    <row r="12" spans="2:13">
      <c r="B12" s="8">
        <v>40694</v>
      </c>
      <c r="C12" s="6">
        <v>40724</v>
      </c>
      <c r="D12" s="5">
        <v>30</v>
      </c>
      <c r="E12" s="4">
        <v>293275962.13230228</v>
      </c>
      <c r="F12" s="4">
        <v>637594.63123767497</v>
      </c>
      <c r="G12" s="32">
        <f t="shared" si="2"/>
        <v>559486.14876232506</v>
      </c>
      <c r="H12" s="4">
        <v>1197080.78</v>
      </c>
      <c r="I12" s="4">
        <v>645410.55000000005</v>
      </c>
      <c r="J12" s="4">
        <v>61875</v>
      </c>
      <c r="K12" s="32">
        <f t="shared" si="0"/>
        <v>1904366.33</v>
      </c>
      <c r="L12" s="29">
        <v>1811920.4629424356</v>
      </c>
      <c r="M12" s="4">
        <f t="shared" si="1"/>
        <v>-92445.867057564436</v>
      </c>
    </row>
    <row r="13" spans="2:13">
      <c r="B13" s="8">
        <v>40724</v>
      </c>
      <c r="C13" s="6">
        <v>40752</v>
      </c>
      <c r="D13" s="5">
        <v>29</v>
      </c>
      <c r="E13" s="4">
        <v>292638367.5010646</v>
      </c>
      <c r="F13" s="4">
        <v>670113.57860365906</v>
      </c>
      <c r="G13" s="32">
        <f t="shared" si="2"/>
        <v>556622.52139634104</v>
      </c>
      <c r="H13" s="4">
        <v>1226736.1000000001</v>
      </c>
      <c r="I13" s="4">
        <v>605578.23</v>
      </c>
      <c r="J13" s="4">
        <v>59812.5</v>
      </c>
      <c r="K13" s="32">
        <f>+H13+I13+J13</f>
        <v>1892126.83</v>
      </c>
      <c r="L13" s="29">
        <v>1802827.2819213215</v>
      </c>
      <c r="M13" s="4">
        <f t="shared" si="1"/>
        <v>-89299.548078678548</v>
      </c>
    </row>
    <row r="14" spans="2:13">
      <c r="B14" s="8">
        <v>40753</v>
      </c>
      <c r="C14" s="6">
        <v>40786</v>
      </c>
      <c r="D14" s="5">
        <v>33</v>
      </c>
      <c r="E14" s="4">
        <v>291968253.92246091</v>
      </c>
      <c r="F14" s="4">
        <v>580778.84631770139</v>
      </c>
      <c r="G14" s="32">
        <f t="shared" ref="G14:G18" si="3">+H14-F14</f>
        <v>625459.26368229871</v>
      </c>
      <c r="H14" s="4">
        <v>1206238.1100000001</v>
      </c>
      <c r="I14" s="4">
        <v>654032.07999999996</v>
      </c>
      <c r="J14" s="4">
        <v>68062.5</v>
      </c>
      <c r="K14" s="32">
        <f t="shared" ref="K14:K19" si="4">+H14+I14+J14</f>
        <v>1928332.69</v>
      </c>
      <c r="L14" s="29">
        <v>1866777.3514070073</v>
      </c>
      <c r="M14" s="4">
        <f t="shared" ref="M14" si="5">+L14-K14</f>
        <v>-61555.33859299263</v>
      </c>
    </row>
    <row r="15" spans="2:13">
      <c r="B15" s="8">
        <v>40786</v>
      </c>
      <c r="C15" s="6">
        <v>40816</v>
      </c>
      <c r="D15" s="5">
        <v>30.000000000000004</v>
      </c>
      <c r="E15" s="4">
        <v>291387475.07614321</v>
      </c>
      <c r="F15" s="4">
        <v>643504.02198423946</v>
      </c>
      <c r="G15" s="32">
        <f t="shared" si="3"/>
        <v>583465.38801576046</v>
      </c>
      <c r="H15" s="4">
        <v>1226969.4099999999</v>
      </c>
      <c r="I15" s="4">
        <v>613651.5</v>
      </c>
      <c r="J15" s="4">
        <v>61875</v>
      </c>
      <c r="K15" s="32">
        <f t="shared" si="4"/>
        <v>1902495.91</v>
      </c>
      <c r="L15" s="29">
        <v>1810268.0367682963</v>
      </c>
      <c r="M15" s="4">
        <f>+L15-K15</f>
        <v>-92227.873231703648</v>
      </c>
    </row>
    <row r="16" spans="2:13">
      <c r="B16" s="8">
        <v>40816</v>
      </c>
      <c r="C16" s="6">
        <v>40847</v>
      </c>
      <c r="D16" s="5">
        <v>30</v>
      </c>
      <c r="E16" s="4">
        <v>290743971.05415899</v>
      </c>
      <c r="F16" s="4">
        <v>645517.65331969794</v>
      </c>
      <c r="G16" s="32">
        <f t="shared" si="3"/>
        <v>554990.90668030211</v>
      </c>
      <c r="H16" s="4">
        <v>1200508.56</v>
      </c>
      <c r="I16" s="4">
        <v>639482.25</v>
      </c>
      <c r="J16" s="4">
        <v>63937.5</v>
      </c>
      <c r="K16" s="32">
        <f t="shared" si="4"/>
        <v>1903928.31</v>
      </c>
      <c r="L16" s="29">
        <v>1809704.9707490597</v>
      </c>
      <c r="M16" s="4">
        <f>+L16-K16</f>
        <v>-94223.339250940364</v>
      </c>
    </row>
    <row r="17" spans="1:13">
      <c r="B17" s="8">
        <v>40847</v>
      </c>
      <c r="C17" s="6">
        <v>40877</v>
      </c>
      <c r="D17" s="5">
        <v>30</v>
      </c>
      <c r="E17" s="4">
        <v>290098453.40083927</v>
      </c>
      <c r="F17" s="4">
        <v>647537.58564321138</v>
      </c>
      <c r="G17" s="32">
        <f t="shared" si="3"/>
        <v>625326.63435678859</v>
      </c>
      <c r="H17" s="4">
        <v>1272864.22</v>
      </c>
      <c r="I17" s="4">
        <v>566494.5</v>
      </c>
      <c r="J17" s="4">
        <v>61875</v>
      </c>
      <c r="K17" s="32">
        <f t="shared" si="4"/>
        <v>1901233.72</v>
      </c>
      <c r="L17" s="29">
        <v>1809140.1428024052</v>
      </c>
      <c r="M17" s="4">
        <f t="shared" ref="M17:M19" si="6">+L17-K17</f>
        <v>-92093.577197594801</v>
      </c>
    </row>
    <row r="18" spans="1:13">
      <c r="B18" s="8">
        <v>40877</v>
      </c>
      <c r="C18" s="6">
        <v>40908</v>
      </c>
      <c r="D18" s="5">
        <v>30.000000000000004</v>
      </c>
      <c r="E18" s="4">
        <v>289450915.81519604</v>
      </c>
      <c r="F18" s="4">
        <v>672893.39861277002</v>
      </c>
      <c r="G18" s="32">
        <f t="shared" si="3"/>
        <v>663899.85138722998</v>
      </c>
      <c r="H18" s="4">
        <v>1336793.25</v>
      </c>
      <c r="I18" s="4">
        <v>525261</v>
      </c>
      <c r="J18" s="4">
        <v>61875</v>
      </c>
      <c r="K18" s="32">
        <f t="shared" ref="K18" si="7">+H18+I18+J18</f>
        <v>1923929.25</v>
      </c>
      <c r="L18" s="29">
        <v>1831903.1073561173</v>
      </c>
      <c r="M18" s="4">
        <f t="shared" ref="M18" si="8">+L18-K18</f>
        <v>-92026.14264388266</v>
      </c>
    </row>
    <row r="19" spans="1:13">
      <c r="A19" s="37" t="s">
        <v>19</v>
      </c>
      <c r="B19" s="34">
        <v>40908</v>
      </c>
      <c r="C19" s="34">
        <v>40939</v>
      </c>
      <c r="D19" s="35">
        <v>30.000000000000004</v>
      </c>
      <c r="E19" s="36">
        <v>288778022.416583</v>
      </c>
      <c r="F19" s="36">
        <v>674998.99420592922</v>
      </c>
      <c r="G19" s="36">
        <f t="shared" ref="G19" si="9">+H19-F19</f>
        <v>683690.88579407067</v>
      </c>
      <c r="H19" s="36">
        <v>1358689.88</v>
      </c>
      <c r="I19" s="36">
        <v>502705.5</v>
      </c>
      <c r="J19" s="36">
        <v>66000</v>
      </c>
      <c r="K19" s="36">
        <f t="shared" si="4"/>
        <v>1927395.38</v>
      </c>
      <c r="L19" s="36">
        <v>1831314.325632331</v>
      </c>
      <c r="M19" s="36">
        <f t="shared" si="6"/>
        <v>-96081.054367668927</v>
      </c>
    </row>
    <row r="21" spans="1:13" ht="15" customHeight="1">
      <c r="A21" s="2" t="s">
        <v>13</v>
      </c>
      <c r="B21" s="43" t="s">
        <v>14</v>
      </c>
      <c r="C21" s="43"/>
      <c r="D21" s="43"/>
      <c r="E21" s="43"/>
      <c r="F21" s="43"/>
      <c r="G21" s="43"/>
      <c r="H21" s="43"/>
      <c r="I21" s="43"/>
    </row>
    <row r="22" spans="1:13">
      <c r="B22" s="44" t="s">
        <v>15</v>
      </c>
      <c r="C22" s="44"/>
      <c r="D22" s="44"/>
      <c r="E22" s="44"/>
      <c r="F22" s="44"/>
      <c r="G22" s="44"/>
      <c r="H22" s="44"/>
    </row>
    <row r="23" spans="1:13">
      <c r="B23" s="27"/>
      <c r="C23" s="27"/>
      <c r="D23" s="27"/>
      <c r="E23" s="27"/>
      <c r="F23" s="27"/>
      <c r="G23" s="27"/>
      <c r="H23" s="27"/>
      <c r="I23" s="25"/>
      <c r="J23" s="25"/>
      <c r="K23" s="25"/>
    </row>
    <row r="24" spans="1:13">
      <c r="B24" s="26" t="s">
        <v>22</v>
      </c>
      <c r="C24" s="26"/>
      <c r="D24" s="26"/>
      <c r="E24" s="26"/>
      <c r="F24" s="26"/>
      <c r="G24" s="26"/>
      <c r="H24" s="26"/>
    </row>
    <row r="25" spans="1:13">
      <c r="B25" s="26"/>
      <c r="C25" s="26"/>
      <c r="D25" s="26"/>
      <c r="E25" s="26"/>
      <c r="F25" s="26"/>
      <c r="G25" s="26"/>
      <c r="H25" s="26"/>
      <c r="I25" s="25"/>
      <c r="J25" s="25"/>
      <c r="K25" s="25"/>
    </row>
    <row r="26" spans="1:13">
      <c r="B26" s="26" t="s">
        <v>23</v>
      </c>
      <c r="C26" s="26"/>
      <c r="D26" s="26"/>
      <c r="E26" s="26"/>
      <c r="F26" s="26"/>
      <c r="G26" s="26"/>
      <c r="H26" s="26"/>
    </row>
    <row r="27" spans="1:13">
      <c r="B27" s="26"/>
      <c r="C27" s="26"/>
      <c r="D27" s="26"/>
      <c r="E27" s="26"/>
      <c r="F27" s="26"/>
      <c r="G27" s="26"/>
      <c r="H27" s="26"/>
      <c r="I27" s="25"/>
      <c r="J27" s="25"/>
      <c r="K27" s="25"/>
    </row>
    <row r="28" spans="1:13">
      <c r="B28" s="26" t="s">
        <v>16</v>
      </c>
      <c r="C28" s="26"/>
      <c r="D28" s="26"/>
      <c r="E28" s="26"/>
      <c r="F28" s="26"/>
      <c r="G28" s="26"/>
      <c r="H28" s="26"/>
    </row>
    <row r="29" spans="1:13">
      <c r="B29" s="26"/>
      <c r="C29" s="26"/>
      <c r="D29" s="26"/>
      <c r="E29" s="26"/>
      <c r="F29" s="26"/>
      <c r="G29" s="26"/>
      <c r="H29" s="26"/>
      <c r="I29" s="25"/>
      <c r="J29" s="25"/>
      <c r="K29" s="25"/>
    </row>
    <row r="31" spans="1:13">
      <c r="A31" s="45" t="s">
        <v>18</v>
      </c>
      <c r="B31" s="45"/>
      <c r="C31" s="45"/>
      <c r="D31" s="45"/>
      <c r="E31" s="38">
        <f>ABS(+M6+M7+M8+M9+M10+M11+M12+M13+M14+M15+M16+M17+M18+M19)</f>
        <v>1274007.1492738109</v>
      </c>
    </row>
    <row r="32" spans="1:13" ht="36.75" customHeight="1">
      <c r="A32" s="46" t="s">
        <v>20</v>
      </c>
      <c r="B32" s="46"/>
      <c r="C32" s="46"/>
      <c r="D32" s="46"/>
      <c r="E32" s="41">
        <v>25000</v>
      </c>
    </row>
    <row r="33" spans="2:5">
      <c r="B33" s="39" t="s">
        <v>21</v>
      </c>
      <c r="C33" s="39"/>
      <c r="D33" s="39"/>
      <c r="E33" s="40">
        <f>+E32+E31</f>
        <v>1299007.1492738109</v>
      </c>
    </row>
  </sheetData>
  <mergeCells count="5">
    <mergeCell ref="D1:G1"/>
    <mergeCell ref="B21:I21"/>
    <mergeCell ref="B22:H22"/>
    <mergeCell ref="A31:D31"/>
    <mergeCell ref="A32:D3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URBASER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C.Meunier</dc:creator>
  <cp:lastModifiedBy>C.Meunier</cp:lastModifiedBy>
  <cp:lastPrinted>2011-12-15T16:21:31Z</cp:lastPrinted>
  <dcterms:created xsi:type="dcterms:W3CDTF">2011-04-22T10:11:28Z</dcterms:created>
  <dcterms:modified xsi:type="dcterms:W3CDTF">2012-01-30T14:46:24Z</dcterms:modified>
</cp:coreProperties>
</file>