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ate1904="1" defaultThemeVersion="124226"/>
  <bookViews>
    <workbookView xWindow="0" yWindow="0" windowWidth="19320" windowHeight="14655" tabRatio="500"/>
  </bookViews>
  <sheets>
    <sheet name="Estimation + Coûts" sheetId="1" r:id="rId1"/>
    <sheet name="SAGE Terr + Fond Prof" sheetId="2" r:id="rId2"/>
    <sheet name="Devis Fargeot" sheetId="3" r:id="rId3"/>
  </sheets>
  <definedNames>
    <definedName name="_xlnm.Print_Area" localSheetId="0">'Estimation + Coûts'!$A$1:$H$45</definedName>
  </definedNames>
  <calcPr calcId="125725"/>
</workbook>
</file>

<file path=xl/calcChain.xml><?xml version="1.0" encoding="utf-8"?>
<calcChain xmlns="http://schemas.openxmlformats.org/spreadsheetml/2006/main">
  <c r="E41" i="1"/>
  <c r="C31" l="1"/>
  <c r="C33"/>
  <c r="E33" s="1"/>
  <c r="E43"/>
  <c r="E42"/>
  <c r="F34" l="1"/>
  <c r="F35"/>
  <c r="F36"/>
  <c r="F37"/>
  <c r="F38"/>
  <c r="F33"/>
  <c r="H4" l="1"/>
  <c r="H5"/>
  <c r="H6"/>
  <c r="H7"/>
  <c r="H8"/>
  <c r="H9"/>
  <c r="H10"/>
  <c r="H11"/>
  <c r="H12"/>
  <c r="H14"/>
  <c r="D5"/>
  <c r="D6"/>
  <c r="D7"/>
  <c r="D8"/>
  <c r="D9"/>
  <c r="D10"/>
  <c r="D11"/>
  <c r="D12"/>
  <c r="D4"/>
  <c r="E32" l="1"/>
  <c r="E35" l="1"/>
  <c r="E36"/>
  <c r="E37"/>
  <c r="E38"/>
  <c r="E34"/>
  <c r="E45" s="1"/>
</calcChain>
</file>

<file path=xl/sharedStrings.xml><?xml version="1.0" encoding="utf-8"?>
<sst xmlns="http://schemas.openxmlformats.org/spreadsheetml/2006/main" count="360" uniqueCount="87">
  <si>
    <t>Longrine</t>
    <phoneticPr fontId="2" type="noConversion"/>
  </si>
  <si>
    <t>semelle</t>
    <phoneticPr fontId="2" type="noConversion"/>
  </si>
  <si>
    <t>Projet global déjà exécuté</t>
  </si>
  <si>
    <t>€</t>
  </si>
  <si>
    <t>%</t>
  </si>
  <si>
    <t>Item</t>
  </si>
  <si>
    <t>Fournisseurs principaux</t>
  </si>
  <si>
    <t>Béton</t>
  </si>
  <si>
    <t>Lafarge et Béton Istres</t>
  </si>
  <si>
    <t>Ferraillage</t>
  </si>
  <si>
    <t>PAM et SAMT</t>
  </si>
  <si>
    <t>Grues et levages</t>
  </si>
  <si>
    <t>Coffrages et échafaudages</t>
  </si>
  <si>
    <t>Alsina, Peri, etc.</t>
  </si>
  <si>
    <t>Personnel</t>
  </si>
  <si>
    <t>Autres</t>
  </si>
  <si>
    <t>Terrassement</t>
  </si>
  <si>
    <t>Estimation pour les travaux supplémentaires pour les tunnels de séchage</t>
  </si>
  <si>
    <t>Estimation sur les proportions des postes globales de l’ensemble de lots 3 &amp; 4 à partir du m3 de béton par prix unitaire moyen du béton pompé</t>
  </si>
  <si>
    <t>P.U. moyen béton pompé</t>
  </si>
  <si>
    <t>Total</t>
  </si>
  <si>
    <t>m3 béton nouvelle fondation longrine 7 MAT</t>
  </si>
  <si>
    <t>Zone</t>
  </si>
  <si>
    <t>OC</t>
  </si>
  <si>
    <t>Lot</t>
  </si>
  <si>
    <t>Montant</t>
  </si>
  <si>
    <t>N° cde</t>
  </si>
  <si>
    <t>Fournisseur</t>
  </si>
  <si>
    <t>MAT</t>
  </si>
  <si>
    <t>OC15</t>
  </si>
  <si>
    <t>4</t>
  </si>
  <si>
    <t>GC2231</t>
  </si>
  <si>
    <t>PASCAL</t>
  </si>
  <si>
    <t>EXE</t>
  </si>
  <si>
    <t>07662</t>
  </si>
  <si>
    <t>07663</t>
  </si>
  <si>
    <t>3</t>
  </si>
  <si>
    <t>GC2311</t>
  </si>
  <si>
    <t>08687</t>
  </si>
  <si>
    <t>GC2313</t>
  </si>
  <si>
    <t>09725</t>
  </si>
  <si>
    <t>1</t>
  </si>
  <si>
    <t>GC2147</t>
  </si>
  <si>
    <t>FC0626</t>
  </si>
  <si>
    <t>GC2312</t>
  </si>
  <si>
    <t>TJM</t>
  </si>
  <si>
    <t>F909007</t>
  </si>
  <si>
    <t>GC2314</t>
  </si>
  <si>
    <t>F909008</t>
  </si>
  <si>
    <t>FC06029</t>
  </si>
  <si>
    <t>2</t>
  </si>
  <si>
    <t>MO387</t>
  </si>
  <si>
    <t>SOL</t>
  </si>
  <si>
    <t>MOA</t>
  </si>
  <si>
    <t>Y09222</t>
  </si>
  <si>
    <t>MO473</t>
  </si>
  <si>
    <t>Y09266</t>
  </si>
  <si>
    <t>Pascal TP+TJM</t>
  </si>
  <si>
    <t>Fondations Profondes</t>
  </si>
  <si>
    <t>Soletanche</t>
  </si>
  <si>
    <t>Charpente Bois</t>
  </si>
  <si>
    <t>Fargeot</t>
  </si>
  <si>
    <t>Type</t>
  </si>
  <si>
    <t>l</t>
  </si>
  <si>
    <t>L</t>
  </si>
  <si>
    <t>S</t>
  </si>
  <si>
    <t>ht</t>
  </si>
  <si>
    <t>V</t>
  </si>
  <si>
    <t>L1</t>
  </si>
  <si>
    <t>T3</t>
  </si>
  <si>
    <t>T2</t>
  </si>
  <si>
    <t>T4</t>
  </si>
  <si>
    <t>NORD à SUD</t>
  </si>
  <si>
    <t>Coût réel pour les travaux supplémentaires pour la nouvelle fondation longrine 7 MAT</t>
  </si>
  <si>
    <t>Total Estimations + Coûts réels pour les travaux supplémentaires pour la nouvelle fondation longrine 7 MAT</t>
  </si>
  <si>
    <t>Métrage béton pour la nouvelle fondation longrine 7 MAT</t>
  </si>
  <si>
    <t>Lot 3 Exécution Directe</t>
  </si>
  <si>
    <t>Mediaco, Revel etc.</t>
  </si>
  <si>
    <t>GC2224</t>
  </si>
  <si>
    <t>F907021</t>
  </si>
  <si>
    <t>GC2232</t>
  </si>
  <si>
    <t>GC2198</t>
  </si>
  <si>
    <t>F9070069</t>
  </si>
  <si>
    <t>Total Fondations Profondes Nouvelle Fondation 7 MAT</t>
  </si>
  <si>
    <t>Total Terrassements Nouvelle Fondation 7 MAT</t>
  </si>
  <si>
    <t>Facture</t>
  </si>
  <si>
    <t>ORG</t>
  </si>
</sst>
</file>

<file path=xl/styles.xml><?xml version="1.0" encoding="utf-8"?>
<styleSheet xmlns="http://schemas.openxmlformats.org/spreadsheetml/2006/main">
  <numFmts count="10">
    <numFmt numFmtId="43" formatCode="_-* #,##0.00\ _€_-;\-* #,##0.00\ _€_-;_-* &quot;-&quot;??\ _€_-;_-@_-"/>
    <numFmt numFmtId="171" formatCode="_-* #,##0.00_€_-;\-* #,##0.00_€_-;_-* &quot;-&quot;??_€_-;_-@_-"/>
    <numFmt numFmtId="184" formatCode="#.000\ _ &quot;m3&quot;"/>
    <numFmt numFmtId="185" formatCode="_-* #,##0\ _€_-;\-* #,##0\ _€_-;_-* &quot;-&quot;??\ _€_-;_-@_-"/>
    <numFmt numFmtId="186" formatCode="_-* #,##0.00\ _€_-;\-* #,##0.00\ _€_-;_-* \-??\ _€_-;_-@_-"/>
    <numFmt numFmtId="190" formatCode="_-* #,##0\ [$€-40C]_-;\-* #,##0\ [$€-40C]_-;_-* &quot;-&quot;??\ [$€-40C]_-;_-@_-"/>
    <numFmt numFmtId="191" formatCode="_-* #,##0\ _€_-;\-* #,##0\ _€_-;_-* \-??\ _€_-;_-@_-"/>
    <numFmt numFmtId="192" formatCode="d\-mmm\-yy;@"/>
    <numFmt numFmtId="193" formatCode="dd/mm/yy;@"/>
    <numFmt numFmtId="196" formatCode="_-* #,##0_€_-;\-* #,##0_€_-;_-* &quot;-&quot;??_€_-;_-@_-"/>
  </numFmts>
  <fonts count="12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color indexed="8"/>
      <name val="Calibri"/>
      <family val="2"/>
    </font>
    <font>
      <b/>
      <sz val="10"/>
      <name val="Verdana"/>
      <family val="2"/>
    </font>
    <font>
      <b/>
      <sz val="1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7"/>
        <bgColor indexed="41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" fillId="0" borderId="0"/>
    <xf numFmtId="0" fontId="6" fillId="0" borderId="0"/>
    <xf numFmtId="186" fontId="5" fillId="0" borderId="0" applyFill="0" applyBorder="0" applyAlignment="0" applyProtection="0"/>
  </cellStyleXfs>
  <cellXfs count="96">
    <xf numFmtId="0" fontId="0" fillId="0" borderId="0" xfId="0"/>
    <xf numFmtId="184" fontId="0" fillId="0" borderId="0" xfId="0" applyNumberFormat="1"/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6" fillId="0" borderId="0" xfId="3" applyFont="1"/>
    <xf numFmtId="4" fontId="6" fillId="0" borderId="1" xfId="3" applyNumberFormat="1" applyFont="1" applyBorder="1" applyAlignment="1">
      <alignment horizontal="center" vertical="center"/>
    </xf>
    <xf numFmtId="4" fontId="6" fillId="0" borderId="3" xfId="3" applyNumberFormat="1" applyFont="1" applyBorder="1" applyAlignment="1">
      <alignment horizontal="center" vertical="center"/>
    </xf>
    <xf numFmtId="4" fontId="6" fillId="0" borderId="4" xfId="3" applyNumberFormat="1" applyFont="1" applyBorder="1" applyAlignment="1">
      <alignment horizontal="center"/>
    </xf>
    <xf numFmtId="4" fontId="6" fillId="0" borderId="5" xfId="3" applyNumberFormat="1" applyFont="1" applyBorder="1" applyAlignment="1">
      <alignment horizontal="center"/>
    </xf>
    <xf numFmtId="185" fontId="6" fillId="0" borderId="6" xfId="4" applyNumberFormat="1" applyFont="1" applyBorder="1"/>
    <xf numFmtId="9" fontId="5" fillId="0" borderId="6" xfId="2" applyFont="1" applyBorder="1"/>
    <xf numFmtId="0" fontId="7" fillId="0" borderId="7" xfId="0" applyFont="1" applyBorder="1" applyAlignment="1">
      <alignment horizontal="center"/>
    </xf>
    <xf numFmtId="185" fontId="6" fillId="0" borderId="8" xfId="4" applyNumberFormat="1" applyFont="1" applyBorder="1"/>
    <xf numFmtId="9" fontId="6" fillId="0" borderId="8" xfId="5" applyFont="1" applyBorder="1"/>
    <xf numFmtId="9" fontId="6" fillId="2" borderId="8" xfId="5" applyFont="1" applyFill="1" applyBorder="1"/>
    <xf numFmtId="0" fontId="7" fillId="0" borderId="4" xfId="0" applyFont="1" applyBorder="1" applyAlignment="1">
      <alignment horizontal="center"/>
    </xf>
    <xf numFmtId="185" fontId="6" fillId="0" borderId="4" xfId="4" applyNumberFormat="1" applyFont="1" applyBorder="1"/>
    <xf numFmtId="0" fontId="8" fillId="0" borderId="1" xfId="0" applyFont="1" applyBorder="1" applyAlignment="1">
      <alignment horizontal="center" vertical="justify"/>
    </xf>
    <xf numFmtId="0" fontId="8" fillId="0" borderId="2" xfId="0" applyFont="1" applyBorder="1" applyAlignment="1">
      <alignment horizontal="center" vertical="justify"/>
    </xf>
    <xf numFmtId="0" fontId="8" fillId="0" borderId="3" xfId="0" applyFont="1" applyBorder="1" applyAlignment="1">
      <alignment horizontal="center" vertical="justify"/>
    </xf>
    <xf numFmtId="4" fontId="6" fillId="3" borderId="1" xfId="3" applyNumberFormat="1" applyFont="1" applyFill="1" applyBorder="1" applyAlignment="1">
      <alignment horizontal="center" vertical="justify"/>
    </xf>
    <xf numFmtId="4" fontId="6" fillId="3" borderId="2" xfId="3" applyNumberFormat="1" applyFont="1" applyFill="1" applyBorder="1" applyAlignment="1">
      <alignment horizontal="center" vertical="justify"/>
    </xf>
    <xf numFmtId="4" fontId="6" fillId="3" borderId="3" xfId="3" applyNumberFormat="1" applyFont="1" applyFill="1" applyBorder="1" applyAlignment="1">
      <alignment horizontal="center" vertical="justify"/>
    </xf>
    <xf numFmtId="4" fontId="6" fillId="4" borderId="9" xfId="3" applyNumberFormat="1" applyFont="1" applyFill="1" applyBorder="1" applyAlignment="1">
      <alignment horizontal="center" vertical="justify"/>
    </xf>
    <xf numFmtId="4" fontId="6" fillId="4" borderId="10" xfId="3" applyNumberFormat="1" applyFont="1" applyFill="1" applyBorder="1" applyAlignment="1">
      <alignment horizontal="center" vertical="justify"/>
    </xf>
    <xf numFmtId="186" fontId="5" fillId="4" borderId="8" xfId="1" applyNumberFormat="1" applyFont="1" applyFill="1" applyBorder="1"/>
    <xf numFmtId="186" fontId="5" fillId="4" borderId="4" xfId="1" applyNumberFormat="1" applyFont="1" applyFill="1" applyBorder="1"/>
    <xf numFmtId="9" fontId="6" fillId="0" borderId="0" xfId="5" applyFont="1" applyBorder="1"/>
    <xf numFmtId="4" fontId="6" fillId="0" borderId="0" xfId="3" applyNumberFormat="1" applyFont="1" applyFill="1" applyBorder="1" applyAlignment="1">
      <alignment horizontal="center" vertical="center"/>
    </xf>
    <xf numFmtId="4" fontId="6" fillId="0" borderId="0" xfId="3" applyNumberFormat="1" applyFont="1" applyFill="1" applyBorder="1" applyAlignment="1">
      <alignment horizontal="center" vertical="justify"/>
    </xf>
    <xf numFmtId="4" fontId="6" fillId="0" borderId="0" xfId="3" applyNumberFormat="1" applyFont="1" applyFill="1" applyBorder="1" applyAlignment="1">
      <alignment horizontal="center"/>
    </xf>
    <xf numFmtId="185" fontId="6" fillId="0" borderId="0" xfId="4" applyNumberFormat="1" applyFont="1" applyFill="1" applyBorder="1"/>
    <xf numFmtId="9" fontId="5" fillId="0" borderId="0" xfId="2" applyFont="1" applyFill="1" applyBorder="1"/>
    <xf numFmtId="9" fontId="6" fillId="0" borderId="0" xfId="5" applyFont="1" applyFill="1" applyBorder="1"/>
    <xf numFmtId="0" fontId="0" fillId="0" borderId="0" xfId="0" applyBorder="1"/>
    <xf numFmtId="0" fontId="4" fillId="0" borderId="0" xfId="0" applyFont="1" applyFill="1" applyBorder="1" applyAlignment="1"/>
    <xf numFmtId="0" fontId="7" fillId="0" borderId="2" xfId="0" applyFont="1" applyFill="1" applyBorder="1" applyAlignment="1">
      <alignment horizontal="center"/>
    </xf>
    <xf numFmtId="185" fontId="6" fillId="0" borderId="2" xfId="4" applyNumberFormat="1" applyFont="1" applyFill="1" applyBorder="1"/>
    <xf numFmtId="171" fontId="6" fillId="0" borderId="8" xfId="1" applyFont="1" applyBorder="1"/>
    <xf numFmtId="0" fontId="10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 textRotation="255"/>
    </xf>
    <xf numFmtId="0" fontId="11" fillId="0" borderId="12" xfId="0" applyFont="1" applyBorder="1" applyAlignment="1">
      <alignment horizontal="center" vertical="center" textRotation="255"/>
    </xf>
    <xf numFmtId="0" fontId="11" fillId="0" borderId="8" xfId="0" applyFont="1" applyBorder="1" applyAlignment="1">
      <alignment horizontal="center" vertical="center" textRotation="255"/>
    </xf>
    <xf numFmtId="171" fontId="7" fillId="0" borderId="7" xfId="1" applyFont="1" applyBorder="1" applyAlignment="1">
      <alignment horizontal="center"/>
    </xf>
    <xf numFmtId="171" fontId="7" fillId="0" borderId="4" xfId="1" applyFont="1" applyBorder="1" applyAlignment="1">
      <alignment horizontal="center"/>
    </xf>
    <xf numFmtId="171" fontId="6" fillId="0" borderId="4" xfId="1" applyFont="1" applyBorder="1"/>
    <xf numFmtId="4" fontId="6" fillId="4" borderId="4" xfId="3" applyNumberFormat="1" applyFont="1" applyFill="1" applyBorder="1" applyAlignment="1">
      <alignment horizontal="center" vertical="justify"/>
    </xf>
    <xf numFmtId="184" fontId="0" fillId="0" borderId="4" xfId="0" applyNumberFormat="1" applyBorder="1" applyAlignment="1">
      <alignment horizontal="center" vertical="center"/>
    </xf>
    <xf numFmtId="0" fontId="8" fillId="0" borderId="4" xfId="0" applyFont="1" applyBorder="1" applyAlignment="1">
      <alignment horizontal="center" vertical="justify"/>
    </xf>
    <xf numFmtId="190" fontId="6" fillId="3" borderId="6" xfId="4" applyNumberFormat="1" applyFont="1" applyFill="1" applyBorder="1"/>
    <xf numFmtId="190" fontId="6" fillId="4" borderId="8" xfId="4" applyNumberFormat="1" applyFont="1" applyFill="1" applyBorder="1"/>
    <xf numFmtId="190" fontId="6" fillId="0" borderId="4" xfId="4" applyNumberFormat="1" applyFont="1" applyBorder="1"/>
    <xf numFmtId="0" fontId="7" fillId="0" borderId="6" xfId="0" applyFont="1" applyBorder="1" applyAlignment="1">
      <alignment horizontal="center"/>
    </xf>
    <xf numFmtId="9" fontId="6" fillId="0" borderId="13" xfId="5" applyFont="1" applyBorder="1"/>
    <xf numFmtId="190" fontId="6" fillId="0" borderId="6" xfId="4" applyNumberFormat="1" applyFont="1" applyBorder="1"/>
    <xf numFmtId="0" fontId="10" fillId="5" borderId="4" xfId="0" applyFont="1" applyFill="1" applyBorder="1" applyAlignment="1">
      <alignment horizontal="center" vertical="justify"/>
    </xf>
    <xf numFmtId="190" fontId="10" fillId="5" borderId="4" xfId="0" applyNumberFormat="1" applyFont="1" applyFill="1" applyBorder="1" applyAlignment="1">
      <alignment vertical="center"/>
    </xf>
    <xf numFmtId="0" fontId="9" fillId="6" borderId="14" xfId="7" applyFont="1" applyFill="1" applyBorder="1" applyAlignment="1">
      <alignment horizontal="center"/>
    </xf>
    <xf numFmtId="191" fontId="9" fillId="6" borderId="14" xfId="8" applyNumberFormat="1" applyFont="1" applyFill="1" applyBorder="1" applyAlignment="1" applyProtection="1">
      <alignment horizontal="center"/>
    </xf>
    <xf numFmtId="192" fontId="9" fillId="6" borderId="14" xfId="7" applyNumberFormat="1" applyFont="1" applyFill="1" applyBorder="1" applyAlignment="1">
      <alignment horizontal="center"/>
    </xf>
    <xf numFmtId="0" fontId="6" fillId="0" borderId="15" xfId="7" applyBorder="1" applyAlignment="1">
      <alignment horizontal="center"/>
    </xf>
    <xf numFmtId="0" fontId="6" fillId="0" borderId="16" xfId="7" applyBorder="1" applyAlignment="1">
      <alignment horizontal="center"/>
    </xf>
    <xf numFmtId="171" fontId="6" fillId="0" borderId="15" xfId="1" applyFont="1" applyBorder="1" applyAlignment="1">
      <alignment horizontal="center"/>
    </xf>
    <xf numFmtId="171" fontId="6" fillId="0" borderId="16" xfId="1" applyFont="1" applyBorder="1" applyAlignment="1">
      <alignment horizontal="center"/>
    </xf>
    <xf numFmtId="191" fontId="0" fillId="0" borderId="15" xfId="8" applyNumberFormat="1" applyFont="1" applyFill="1" applyBorder="1" applyAlignment="1" applyProtection="1">
      <alignment horizontal="center"/>
    </xf>
    <xf numFmtId="191" fontId="5" fillId="0" borderId="15" xfId="8" applyNumberFormat="1" applyBorder="1" applyAlignment="1">
      <alignment horizontal="center"/>
    </xf>
    <xf numFmtId="191" fontId="0" fillId="0" borderId="16" xfId="8" applyNumberFormat="1" applyFont="1" applyFill="1" applyBorder="1" applyAlignment="1" applyProtection="1">
      <alignment horizontal="center"/>
    </xf>
    <xf numFmtId="191" fontId="5" fillId="0" borderId="16" xfId="8" applyNumberFormat="1" applyBorder="1" applyAlignment="1">
      <alignment horizontal="center"/>
    </xf>
    <xf numFmtId="193" fontId="6" fillId="0" borderId="15" xfId="7" applyNumberFormat="1" applyBorder="1" applyAlignment="1">
      <alignment horizontal="center"/>
    </xf>
    <xf numFmtId="193" fontId="6" fillId="0" borderId="16" xfId="7" applyNumberFormat="1" applyBorder="1" applyAlignment="1">
      <alignment horizontal="center"/>
    </xf>
    <xf numFmtId="0" fontId="6" fillId="0" borderId="17" xfId="7" applyBorder="1" applyAlignment="1">
      <alignment horizontal="center"/>
    </xf>
    <xf numFmtId="191" fontId="0" fillId="0" borderId="17" xfId="8" applyNumberFormat="1" applyFont="1" applyFill="1" applyBorder="1" applyAlignment="1" applyProtection="1">
      <alignment horizontal="center"/>
    </xf>
    <xf numFmtId="191" fontId="5" fillId="0" borderId="17" xfId="8" applyNumberFormat="1" applyBorder="1" applyAlignment="1">
      <alignment horizontal="center"/>
    </xf>
    <xf numFmtId="171" fontId="6" fillId="0" borderId="17" xfId="1" applyFont="1" applyBorder="1" applyAlignment="1">
      <alignment horizontal="center"/>
    </xf>
    <xf numFmtId="0" fontId="1" fillId="5" borderId="1" xfId="0" applyFont="1" applyFill="1" applyBorder="1" applyAlignment="1">
      <alignment horizontal="center" vertical="justify"/>
    </xf>
    <xf numFmtId="0" fontId="0" fillId="5" borderId="2" xfId="0" applyFill="1" applyBorder="1" applyAlignment="1">
      <alignment horizontal="center" vertical="justify"/>
    </xf>
    <xf numFmtId="0" fontId="0" fillId="5" borderId="3" xfId="0" applyFill="1" applyBorder="1" applyAlignment="1">
      <alignment horizontal="center" vertical="justify"/>
    </xf>
    <xf numFmtId="196" fontId="10" fillId="5" borderId="4" xfId="1" applyNumberFormat="1" applyFont="1" applyFill="1" applyBorder="1" applyAlignment="1">
      <alignment vertical="center"/>
    </xf>
    <xf numFmtId="0" fontId="6" fillId="0" borderId="18" xfId="7" applyBorder="1" applyAlignment="1">
      <alignment horizontal="center"/>
    </xf>
    <xf numFmtId="191" fontId="0" fillId="0" borderId="18" xfId="8" applyNumberFormat="1" applyFont="1" applyFill="1" applyBorder="1" applyAlignment="1" applyProtection="1">
      <alignment horizontal="center"/>
    </xf>
    <xf numFmtId="191" fontId="5" fillId="0" borderId="18" xfId="8" applyNumberFormat="1" applyBorder="1" applyAlignment="1">
      <alignment horizontal="center"/>
    </xf>
    <xf numFmtId="171" fontId="6" fillId="0" borderId="18" xfId="1" applyFont="1" applyBorder="1" applyAlignment="1">
      <alignment horizontal="center"/>
    </xf>
    <xf numFmtId="193" fontId="6" fillId="0" borderId="18" xfId="7" applyNumberFormat="1" applyBorder="1" applyAlignment="1">
      <alignment horizontal="center"/>
    </xf>
    <xf numFmtId="0" fontId="9" fillId="6" borderId="19" xfId="7" applyFont="1" applyFill="1" applyBorder="1" applyAlignment="1">
      <alignment horizontal="center"/>
    </xf>
    <xf numFmtId="0" fontId="9" fillId="6" borderId="20" xfId="7" applyFont="1" applyFill="1" applyBorder="1" applyAlignment="1">
      <alignment horizontal="center"/>
    </xf>
    <xf numFmtId="191" fontId="9" fillId="6" borderId="20" xfId="8" applyNumberFormat="1" applyFont="1" applyFill="1" applyBorder="1" applyAlignment="1" applyProtection="1">
      <alignment horizontal="center"/>
    </xf>
    <xf numFmtId="192" fontId="9" fillId="6" borderId="20" xfId="7" applyNumberFormat="1" applyFont="1" applyFill="1" applyBorder="1" applyAlignment="1">
      <alignment horizontal="center"/>
    </xf>
    <xf numFmtId="0" fontId="9" fillId="6" borderId="21" xfId="7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justify"/>
    </xf>
    <xf numFmtId="0" fontId="0" fillId="0" borderId="2" xfId="0" applyFill="1" applyBorder="1" applyAlignment="1">
      <alignment horizontal="center" vertical="justify"/>
    </xf>
    <xf numFmtId="196" fontId="10" fillId="0" borderId="2" xfId="1" applyNumberFormat="1" applyFont="1" applyFill="1" applyBorder="1" applyAlignment="1">
      <alignment vertical="center"/>
    </xf>
    <xf numFmtId="0" fontId="0" fillId="0" borderId="0" xfId="0" applyFill="1"/>
  </cellXfs>
  <cellStyles count="9">
    <cellStyle name="Milliers" xfId="1" builtinId="3"/>
    <cellStyle name="Milliers 2" xfId="8"/>
    <cellStyle name="Milliers 3 2" xfId="4"/>
    <cellStyle name="Normal" xfId="0" builtinId="0"/>
    <cellStyle name="Normal 10" xfId="3"/>
    <cellStyle name="Normal 18" xfId="6"/>
    <cellStyle name="Normal 2" xfId="7"/>
    <cellStyle name="Pourcentage" xfId="2" builtinId="5"/>
    <cellStyle name="Pourcentage 2 2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447675</xdr:colOff>
      <xdr:row>137</xdr:row>
      <xdr:rowOff>57150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535275" cy="222408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5"/>
  <sheetViews>
    <sheetView tabSelected="1" topLeftCell="A19" zoomScaleNormal="100" workbookViewId="0">
      <selection activeCell="E42" sqref="E42"/>
    </sheetView>
  </sheetViews>
  <sheetFormatPr baseColWidth="10" defaultRowHeight="12.75"/>
  <cols>
    <col min="1" max="1" width="20.875" bestFit="1" customWidth="1"/>
    <col min="2" max="2" width="19.375" bestFit="1" customWidth="1"/>
    <col min="3" max="3" width="24.25" bestFit="1" customWidth="1"/>
    <col min="4" max="4" width="14.125" customWidth="1"/>
    <col min="5" max="5" width="13.5" bestFit="1" customWidth="1"/>
    <col min="6" max="6" width="9.75" customWidth="1"/>
    <col min="7" max="8" width="11.125" bestFit="1" customWidth="1"/>
  </cols>
  <sheetData>
    <row r="1" spans="1:8" ht="15.75" customHeight="1">
      <c r="A1" s="17" t="s">
        <v>75</v>
      </c>
      <c r="B1" s="18"/>
      <c r="C1" s="18"/>
      <c r="D1" s="18"/>
      <c r="E1" s="18"/>
      <c r="F1" s="18"/>
      <c r="G1" s="18"/>
      <c r="H1" s="19"/>
    </row>
    <row r="3" spans="1:8">
      <c r="B3" s="39" t="s">
        <v>62</v>
      </c>
      <c r="C3" s="40"/>
      <c r="D3" s="41" t="s">
        <v>63</v>
      </c>
      <c r="E3" s="41" t="s">
        <v>64</v>
      </c>
      <c r="F3" s="41" t="s">
        <v>65</v>
      </c>
      <c r="G3" s="41" t="s">
        <v>66</v>
      </c>
      <c r="H3" s="41" t="s">
        <v>67</v>
      </c>
    </row>
    <row r="4" spans="1:8" ht="15.75">
      <c r="A4" s="44" t="s">
        <v>72</v>
      </c>
      <c r="B4" s="42" t="s">
        <v>68</v>
      </c>
      <c r="C4" s="12" t="s">
        <v>0</v>
      </c>
      <c r="D4" s="38">
        <f>F4/E4</f>
        <v>16.100000000000001</v>
      </c>
      <c r="E4" s="47">
        <v>3.4</v>
      </c>
      <c r="F4" s="47">
        <v>54.74</v>
      </c>
      <c r="G4" s="38">
        <v>1</v>
      </c>
      <c r="H4" s="38">
        <f>F4*G4</f>
        <v>54.74</v>
      </c>
    </row>
    <row r="5" spans="1:8" ht="15.75">
      <c r="A5" s="45"/>
      <c r="B5" s="43" t="s">
        <v>69</v>
      </c>
      <c r="C5" s="16" t="s">
        <v>1</v>
      </c>
      <c r="D5" s="38">
        <f t="shared" ref="D5:D12" si="0">F5/E5</f>
        <v>7.1999999999999993</v>
      </c>
      <c r="E5" s="48">
        <v>5.2</v>
      </c>
      <c r="F5" s="48">
        <v>37.44</v>
      </c>
      <c r="G5" s="49">
        <v>2.25</v>
      </c>
      <c r="H5" s="38">
        <f t="shared" ref="H5:H12" si="1">F5*G5</f>
        <v>84.24</v>
      </c>
    </row>
    <row r="6" spans="1:8" ht="15.75">
      <c r="A6" s="45"/>
      <c r="B6" s="43" t="s">
        <v>68</v>
      </c>
      <c r="C6" s="16" t="s">
        <v>0</v>
      </c>
      <c r="D6" s="38">
        <f t="shared" si="0"/>
        <v>5.6</v>
      </c>
      <c r="E6" s="48">
        <v>3.4</v>
      </c>
      <c r="F6" s="48">
        <v>19.04</v>
      </c>
      <c r="G6" s="49">
        <v>1</v>
      </c>
      <c r="H6" s="38">
        <f t="shared" si="1"/>
        <v>19.04</v>
      </c>
    </row>
    <row r="7" spans="1:8" ht="15.75">
      <c r="A7" s="45"/>
      <c r="B7" s="42" t="s">
        <v>70</v>
      </c>
      <c r="C7" s="12" t="s">
        <v>1</v>
      </c>
      <c r="D7" s="38">
        <f t="shared" si="0"/>
        <v>4.2</v>
      </c>
      <c r="E7" s="47">
        <v>4.4000000000000004</v>
      </c>
      <c r="F7" s="47">
        <v>18.48</v>
      </c>
      <c r="G7" s="38">
        <v>1</v>
      </c>
      <c r="H7" s="38">
        <f t="shared" si="1"/>
        <v>18.48</v>
      </c>
    </row>
    <row r="8" spans="1:8" ht="15.75">
      <c r="A8" s="45"/>
      <c r="B8" s="43" t="s">
        <v>68</v>
      </c>
      <c r="C8" s="16" t="s">
        <v>0</v>
      </c>
      <c r="D8" s="38">
        <f t="shared" si="0"/>
        <v>7.6000000000000005</v>
      </c>
      <c r="E8" s="48">
        <v>3.4</v>
      </c>
      <c r="F8" s="48">
        <v>25.84</v>
      </c>
      <c r="G8" s="49">
        <v>1</v>
      </c>
      <c r="H8" s="38">
        <f t="shared" si="1"/>
        <v>25.84</v>
      </c>
    </row>
    <row r="9" spans="1:8" ht="15.75">
      <c r="A9" s="45"/>
      <c r="B9" s="43" t="s">
        <v>71</v>
      </c>
      <c r="C9" s="16" t="s">
        <v>1</v>
      </c>
      <c r="D9" s="38">
        <f t="shared" si="0"/>
        <v>3.2</v>
      </c>
      <c r="E9" s="48">
        <v>5.2</v>
      </c>
      <c r="F9" s="48">
        <v>16.64</v>
      </c>
      <c r="G9" s="49">
        <v>2.25</v>
      </c>
      <c r="H9" s="38">
        <f t="shared" si="1"/>
        <v>37.44</v>
      </c>
    </row>
    <row r="10" spans="1:8" ht="15.75">
      <c r="A10" s="45"/>
      <c r="B10" s="42" t="s">
        <v>68</v>
      </c>
      <c r="C10" s="12" t="s">
        <v>0</v>
      </c>
      <c r="D10" s="38">
        <f t="shared" si="0"/>
        <v>11.750000000000002</v>
      </c>
      <c r="E10" s="47">
        <v>3.4</v>
      </c>
      <c r="F10" s="47">
        <v>39.950000000000003</v>
      </c>
      <c r="G10" s="38">
        <v>1</v>
      </c>
      <c r="H10" s="38">
        <f t="shared" si="1"/>
        <v>39.950000000000003</v>
      </c>
    </row>
    <row r="11" spans="1:8" ht="15.75">
      <c r="A11" s="45"/>
      <c r="B11" s="43" t="s">
        <v>70</v>
      </c>
      <c r="C11" s="16" t="s">
        <v>1</v>
      </c>
      <c r="D11" s="38">
        <f t="shared" si="0"/>
        <v>4.1954545454545453</v>
      </c>
      <c r="E11" s="48">
        <v>4.4000000000000004</v>
      </c>
      <c r="F11" s="48">
        <v>18.46</v>
      </c>
      <c r="G11" s="49">
        <v>1</v>
      </c>
      <c r="H11" s="38">
        <f t="shared" si="1"/>
        <v>18.46</v>
      </c>
    </row>
    <row r="12" spans="1:8" ht="15.75">
      <c r="A12" s="46"/>
      <c r="B12" s="43" t="s">
        <v>68</v>
      </c>
      <c r="C12" s="16" t="s">
        <v>0</v>
      </c>
      <c r="D12" s="38">
        <f t="shared" si="0"/>
        <v>10.602941176470587</v>
      </c>
      <c r="E12" s="48">
        <v>3.4</v>
      </c>
      <c r="F12" s="48">
        <v>36.049999999999997</v>
      </c>
      <c r="G12" s="49">
        <v>1</v>
      </c>
      <c r="H12" s="38">
        <f t="shared" si="1"/>
        <v>36.049999999999997</v>
      </c>
    </row>
    <row r="13" spans="1:8">
      <c r="H13" s="1"/>
    </row>
    <row r="14" spans="1:8" ht="12.75" customHeight="1">
      <c r="F14" s="50" t="s">
        <v>21</v>
      </c>
      <c r="G14" s="50"/>
      <c r="H14" s="51">
        <f>SUM(H4:H13)</f>
        <v>334.23999999999995</v>
      </c>
    </row>
    <row r="15" spans="1:8" ht="26.25" customHeight="1">
      <c r="F15" s="50"/>
      <c r="G15" s="50"/>
      <c r="H15" s="51"/>
    </row>
    <row r="16" spans="1:8">
      <c r="E16" s="34"/>
      <c r="F16" s="34"/>
      <c r="G16" s="34"/>
      <c r="H16" s="34"/>
    </row>
    <row r="17" spans="1:8">
      <c r="C17" s="2" t="s">
        <v>2</v>
      </c>
      <c r="D17" s="3"/>
      <c r="E17" s="35"/>
      <c r="F17" s="35"/>
      <c r="G17" s="35"/>
      <c r="H17" s="35"/>
    </row>
    <row r="18" spans="1:8" ht="15">
      <c r="A18" s="4"/>
      <c r="B18" s="4"/>
      <c r="C18" s="5" t="s">
        <v>76</v>
      </c>
      <c r="D18" s="6"/>
      <c r="E18" s="28"/>
      <c r="F18" s="28"/>
      <c r="G18" s="29"/>
      <c r="H18" s="29"/>
    </row>
    <row r="19" spans="1:8" ht="15">
      <c r="A19" s="4"/>
      <c r="B19" s="4"/>
      <c r="C19" s="7" t="s">
        <v>3</v>
      </c>
      <c r="D19" s="7" t="s">
        <v>4</v>
      </c>
      <c r="E19" s="30"/>
      <c r="F19" s="30"/>
      <c r="G19" s="30"/>
      <c r="H19" s="30"/>
    </row>
    <row r="20" spans="1:8" ht="15.75" thickBot="1">
      <c r="A20" s="8" t="s">
        <v>5</v>
      </c>
      <c r="B20" s="8" t="s">
        <v>6</v>
      </c>
      <c r="C20" s="9">
        <v>11146168.35</v>
      </c>
      <c r="D20" s="10">
        <v>0.99999999999999989</v>
      </c>
      <c r="E20" s="31"/>
      <c r="F20" s="32"/>
      <c r="G20" s="31"/>
      <c r="H20" s="32"/>
    </row>
    <row r="21" spans="1:8" ht="16.5" thickTop="1">
      <c r="A21" s="11" t="s">
        <v>7</v>
      </c>
      <c r="B21" s="11" t="s">
        <v>8</v>
      </c>
      <c r="C21" s="12">
        <v>1782972.0899999999</v>
      </c>
      <c r="D21" s="13">
        <v>0.15996278129066657</v>
      </c>
      <c r="E21" s="31"/>
      <c r="F21" s="33"/>
      <c r="G21" s="31"/>
      <c r="H21" s="33"/>
    </row>
    <row r="22" spans="1:8" ht="15.75">
      <c r="A22" s="15" t="s">
        <v>9</v>
      </c>
      <c r="B22" s="15" t="s">
        <v>10</v>
      </c>
      <c r="C22" s="16">
        <v>2092494.9899999998</v>
      </c>
      <c r="D22" s="13">
        <v>0.18773222548715585</v>
      </c>
      <c r="E22" s="31"/>
      <c r="F22" s="33"/>
      <c r="G22" s="31"/>
      <c r="H22" s="33"/>
    </row>
    <row r="23" spans="1:8" ht="15.75">
      <c r="A23" s="15" t="s">
        <v>11</v>
      </c>
      <c r="B23" s="15" t="s">
        <v>77</v>
      </c>
      <c r="C23" s="16">
        <v>323207.13000000012</v>
      </c>
      <c r="D23" s="13">
        <v>2.8997151294597137E-2</v>
      </c>
      <c r="E23" s="31"/>
      <c r="F23" s="33"/>
      <c r="G23" s="31"/>
      <c r="H23" s="33"/>
    </row>
    <row r="24" spans="1:8" ht="15.75">
      <c r="A24" s="15" t="s">
        <v>12</v>
      </c>
      <c r="B24" s="15" t="s">
        <v>13</v>
      </c>
      <c r="C24" s="16">
        <v>1162901.7400000005</v>
      </c>
      <c r="D24" s="13">
        <v>0.10433197341757362</v>
      </c>
      <c r="E24" s="31"/>
      <c r="F24" s="33"/>
      <c r="G24" s="31"/>
      <c r="H24" s="33"/>
    </row>
    <row r="25" spans="1:8" ht="15.75">
      <c r="A25" s="15" t="s">
        <v>14</v>
      </c>
      <c r="B25" s="15"/>
      <c r="C25" s="16">
        <v>4712193.0699999994</v>
      </c>
      <c r="D25" s="13">
        <v>0.42276349342956043</v>
      </c>
      <c r="E25" s="31"/>
      <c r="F25" s="33"/>
      <c r="G25" s="31"/>
      <c r="H25" s="33"/>
    </row>
    <row r="26" spans="1:8" ht="15.75">
      <c r="A26" s="15" t="s">
        <v>15</v>
      </c>
      <c r="B26" s="15"/>
      <c r="C26" s="16">
        <v>1072399.33</v>
      </c>
      <c r="D26" s="13">
        <v>9.6212375080446375E-2</v>
      </c>
      <c r="E26" s="31"/>
      <c r="F26" s="33"/>
      <c r="G26" s="31"/>
      <c r="H26" s="33"/>
    </row>
    <row r="27" spans="1:8" ht="15.75">
      <c r="A27" s="15" t="s">
        <v>16</v>
      </c>
      <c r="B27" s="15"/>
      <c r="C27" s="16"/>
      <c r="D27" s="13">
        <v>0</v>
      </c>
      <c r="E27" s="31"/>
      <c r="F27" s="33"/>
      <c r="G27" s="31"/>
      <c r="H27" s="33"/>
    </row>
    <row r="29" spans="1:8" ht="15.75">
      <c r="C29" s="17" t="s">
        <v>17</v>
      </c>
      <c r="D29" s="18"/>
      <c r="E29" s="18"/>
      <c r="F29" s="19"/>
    </row>
    <row r="30" spans="1:8" ht="15">
      <c r="C30" s="20" t="s">
        <v>18</v>
      </c>
      <c r="D30" s="21"/>
      <c r="E30" s="21"/>
      <c r="F30" s="22"/>
    </row>
    <row r="31" spans="1:8" ht="15">
      <c r="C31" s="23" t="str">
        <f>+F14</f>
        <v>m3 béton nouvelle fondation longrine 7 MAT</v>
      </c>
      <c r="D31" s="23" t="s">
        <v>19</v>
      </c>
      <c r="E31" s="7" t="s">
        <v>3</v>
      </c>
      <c r="F31" s="7" t="s">
        <v>4</v>
      </c>
    </row>
    <row r="32" spans="1:8" ht="15.75" thickBot="1">
      <c r="A32" s="8" t="s">
        <v>20</v>
      </c>
      <c r="B32" s="8" t="s">
        <v>6</v>
      </c>
      <c r="C32" s="24"/>
      <c r="D32" s="24"/>
      <c r="E32" s="53">
        <f>+E33/F33</f>
        <v>229843.46548208725</v>
      </c>
      <c r="F32" s="10">
        <v>1</v>
      </c>
    </row>
    <row r="33" spans="1:6" ht="16.5" thickTop="1">
      <c r="A33" s="11" t="s">
        <v>7</v>
      </c>
      <c r="B33" s="11" t="s">
        <v>8</v>
      </c>
      <c r="C33" s="25">
        <f>+H14</f>
        <v>334.23999999999995</v>
      </c>
      <c r="D33" s="26">
        <v>110</v>
      </c>
      <c r="E33" s="54">
        <f>+D33*C33</f>
        <v>36766.399999999994</v>
      </c>
      <c r="F33" s="14">
        <f>+D21</f>
        <v>0.15996278129066657</v>
      </c>
    </row>
    <row r="34" spans="1:6" ht="15.75">
      <c r="A34" s="15" t="s">
        <v>9</v>
      </c>
      <c r="B34" s="15" t="s">
        <v>10</v>
      </c>
      <c r="C34" s="27"/>
      <c r="D34" s="27"/>
      <c r="E34" s="55">
        <f>+$E$32*F34</f>
        <v>43149.025288632525</v>
      </c>
      <c r="F34" s="14">
        <f t="shared" ref="F34:F38" si="2">+D22</f>
        <v>0.18773222548715585</v>
      </c>
    </row>
    <row r="35" spans="1:6" ht="15.75">
      <c r="A35" s="15" t="s">
        <v>11</v>
      </c>
      <c r="B35" s="15" t="s">
        <v>77</v>
      </c>
      <c r="C35" s="27"/>
      <c r="D35" s="27"/>
      <c r="E35" s="55">
        <f>+$E$32*F35</f>
        <v>6664.8057426585992</v>
      </c>
      <c r="F35" s="14">
        <f t="shared" si="2"/>
        <v>2.8997151294597137E-2</v>
      </c>
    </row>
    <row r="36" spans="1:6" ht="15.75">
      <c r="A36" s="15" t="s">
        <v>12</v>
      </c>
      <c r="B36" s="15" t="s">
        <v>13</v>
      </c>
      <c r="C36" s="27"/>
      <c r="D36" s="27"/>
      <c r="E36" s="55">
        <f>+$E$32*F36</f>
        <v>23980.022330880129</v>
      </c>
      <c r="F36" s="14">
        <f t="shared" si="2"/>
        <v>0.10433197341757362</v>
      </c>
    </row>
    <row r="37" spans="1:6" ht="15.75">
      <c r="A37" s="15" t="s">
        <v>14</v>
      </c>
      <c r="B37" s="15"/>
      <c r="C37" s="27"/>
      <c r="D37" s="27"/>
      <c r="E37" s="55">
        <f>+$E$32*F37</f>
        <v>97169.426409163789</v>
      </c>
      <c r="F37" s="14">
        <f t="shared" si="2"/>
        <v>0.42276349342956043</v>
      </c>
    </row>
    <row r="38" spans="1:6" ht="15.75">
      <c r="A38" s="15" t="s">
        <v>15</v>
      </c>
      <c r="B38" s="15"/>
      <c r="C38" s="27"/>
      <c r="D38" s="27"/>
      <c r="E38" s="55">
        <f>+$E$32*F38</f>
        <v>22113.785710752207</v>
      </c>
      <c r="F38" s="14">
        <f t="shared" si="2"/>
        <v>9.6212375080446375E-2</v>
      </c>
    </row>
    <row r="39" spans="1:6" ht="15.75">
      <c r="A39" s="36"/>
      <c r="B39" s="36"/>
      <c r="C39" s="33"/>
      <c r="D39" s="33"/>
      <c r="E39" s="37"/>
      <c r="F39" s="33"/>
    </row>
    <row r="40" spans="1:6" ht="15.75" customHeight="1">
      <c r="A40" s="52" t="s">
        <v>73</v>
      </c>
      <c r="B40" s="52"/>
      <c r="C40" s="52"/>
      <c r="D40" s="52"/>
      <c r="E40" s="52"/>
      <c r="F40" s="33"/>
    </row>
    <row r="41" spans="1:6" ht="15.75">
      <c r="A41" s="15" t="s">
        <v>16</v>
      </c>
      <c r="B41" s="15" t="s">
        <v>57</v>
      </c>
      <c r="C41" s="27"/>
      <c r="D41" s="27"/>
      <c r="E41" s="55">
        <f>+'SAGE Terr + Fond Prof'!D39</f>
        <v>48064.69</v>
      </c>
      <c r="F41" s="33"/>
    </row>
    <row r="42" spans="1:6" ht="15.75">
      <c r="A42" s="15" t="s">
        <v>58</v>
      </c>
      <c r="B42" s="15" t="s">
        <v>59</v>
      </c>
      <c r="C42" s="27"/>
      <c r="D42" s="27"/>
      <c r="E42" s="55">
        <f>+'SAGE Terr + Fond Prof'!D44</f>
        <v>163694.54</v>
      </c>
    </row>
    <row r="43" spans="1:6" ht="16.5" thickBot="1">
      <c r="A43" s="56" t="s">
        <v>60</v>
      </c>
      <c r="B43" s="56" t="s">
        <v>61</v>
      </c>
      <c r="C43" s="57"/>
      <c r="D43" s="57"/>
      <c r="E43" s="58">
        <f>33210+4300+3400+2150+7000</f>
        <v>50060</v>
      </c>
    </row>
    <row r="44" spans="1:6" ht="13.5" thickTop="1"/>
    <row r="45" spans="1:6" ht="24.75" customHeight="1">
      <c r="A45" s="59" t="s">
        <v>74</v>
      </c>
      <c r="B45" s="59"/>
      <c r="C45" s="59"/>
      <c r="D45" s="59"/>
      <c r="E45" s="60">
        <f>SUM(E33:E43)</f>
        <v>491662.69548208732</v>
      </c>
    </row>
  </sheetData>
  <mergeCells count="15">
    <mergeCell ref="A45:D45"/>
    <mergeCell ref="A1:H1"/>
    <mergeCell ref="A4:A12"/>
    <mergeCell ref="F14:G15"/>
    <mergeCell ref="H14:H15"/>
    <mergeCell ref="A40:E40"/>
    <mergeCell ref="C31:C32"/>
    <mergeCell ref="D31:D32"/>
    <mergeCell ref="C17:D17"/>
    <mergeCell ref="B3:C3"/>
    <mergeCell ref="C18:D18"/>
    <mergeCell ref="E18:F18"/>
    <mergeCell ref="G18:H18"/>
    <mergeCell ref="C29:F29"/>
    <mergeCell ref="C30:F30"/>
  </mergeCells>
  <phoneticPr fontId="2" type="noConversion"/>
  <pageMargins left="0.74803149606299213" right="0.74803149606299213" top="0.98425196850393704" bottom="0.38" header="0.11811023622047245" footer="0.11"/>
  <pageSetup paperSize="9" scale="61" orientation="portrait" horizontalDpi="4294967292" verticalDpi="4294967292" r:id="rId1"/>
  <headerFooter alignWithMargins="0">
    <oddHeader>&amp;L&amp;"Verdana,Gras"&amp;16EVERE
CTM MARSEILLE&amp;R
&amp;"Verdana,Gras italique"&amp;14&amp;F
&amp;A</oddHeader>
    <oddFooter>&amp;L&amp;D&amp;CPage &amp;P of &amp;N&amp;R&amp;8&amp;F
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4"/>
  <sheetViews>
    <sheetView tabSelected="1" topLeftCell="A10" workbookViewId="0">
      <selection activeCell="E42" sqref="E42"/>
    </sheetView>
  </sheetViews>
  <sheetFormatPr baseColWidth="10" defaultRowHeight="12.75"/>
  <cols>
    <col min="4" max="4" width="11.875" bestFit="1" customWidth="1"/>
  </cols>
  <sheetData>
    <row r="1" spans="1:8" ht="15">
      <c r="A1" s="61" t="s">
        <v>22</v>
      </c>
      <c r="B1" s="61" t="s">
        <v>23</v>
      </c>
      <c r="C1" s="62" t="s">
        <v>24</v>
      </c>
      <c r="D1" s="61" t="s">
        <v>25</v>
      </c>
      <c r="E1" s="63" t="s">
        <v>26</v>
      </c>
      <c r="F1" s="63" t="s">
        <v>27</v>
      </c>
      <c r="G1" s="63" t="s">
        <v>86</v>
      </c>
      <c r="H1" s="61" t="s">
        <v>85</v>
      </c>
    </row>
    <row r="2" spans="1:8" ht="15">
      <c r="A2" s="64" t="s">
        <v>28</v>
      </c>
      <c r="B2" s="68" t="s">
        <v>29</v>
      </c>
      <c r="C2" s="69" t="s">
        <v>30</v>
      </c>
      <c r="D2" s="66">
        <v>1294.17</v>
      </c>
      <c r="E2" s="72" t="s">
        <v>31</v>
      </c>
      <c r="F2" s="64" t="s">
        <v>32</v>
      </c>
      <c r="G2" s="64" t="s">
        <v>33</v>
      </c>
      <c r="H2" s="66" t="s">
        <v>34</v>
      </c>
    </row>
    <row r="3" spans="1:8" ht="15">
      <c r="A3" s="65" t="s">
        <v>28</v>
      </c>
      <c r="B3" s="70" t="s">
        <v>29</v>
      </c>
      <c r="C3" s="71" t="s">
        <v>30</v>
      </c>
      <c r="D3" s="67">
        <v>350</v>
      </c>
      <c r="E3" s="73" t="s">
        <v>31</v>
      </c>
      <c r="F3" s="65" t="s">
        <v>32</v>
      </c>
      <c r="G3" s="65" t="s">
        <v>33</v>
      </c>
      <c r="H3" s="67" t="s">
        <v>34</v>
      </c>
    </row>
    <row r="4" spans="1:8" ht="15">
      <c r="A4" s="65" t="s">
        <v>28</v>
      </c>
      <c r="B4" s="70" t="s">
        <v>29</v>
      </c>
      <c r="C4" s="71" t="s">
        <v>30</v>
      </c>
      <c r="D4" s="67">
        <v>400</v>
      </c>
      <c r="E4" s="73" t="s">
        <v>31</v>
      </c>
      <c r="F4" s="65" t="s">
        <v>32</v>
      </c>
      <c r="G4" s="65" t="s">
        <v>33</v>
      </c>
      <c r="H4" s="67" t="s">
        <v>34</v>
      </c>
    </row>
    <row r="5" spans="1:8" ht="15">
      <c r="A5" s="65" t="s">
        <v>28</v>
      </c>
      <c r="B5" s="70" t="s">
        <v>29</v>
      </c>
      <c r="C5" s="71" t="s">
        <v>30</v>
      </c>
      <c r="D5" s="67">
        <v>440</v>
      </c>
      <c r="E5" s="73" t="s">
        <v>31</v>
      </c>
      <c r="F5" s="65" t="s">
        <v>32</v>
      </c>
      <c r="G5" s="65" t="s">
        <v>33</v>
      </c>
      <c r="H5" s="67" t="s">
        <v>35</v>
      </c>
    </row>
    <row r="6" spans="1:8" ht="15">
      <c r="A6" s="65" t="s">
        <v>28</v>
      </c>
      <c r="B6" s="70" t="s">
        <v>29</v>
      </c>
      <c r="C6" s="71" t="s">
        <v>36</v>
      </c>
      <c r="D6" s="67">
        <v>412.13</v>
      </c>
      <c r="E6" s="73" t="s">
        <v>37</v>
      </c>
      <c r="F6" s="65" t="s">
        <v>32</v>
      </c>
      <c r="G6" s="65" t="s">
        <v>33</v>
      </c>
      <c r="H6" s="67" t="s">
        <v>38</v>
      </c>
    </row>
    <row r="7" spans="1:8" ht="15">
      <c r="A7" s="65" t="s">
        <v>28</v>
      </c>
      <c r="B7" s="70" t="s">
        <v>29</v>
      </c>
      <c r="C7" s="71" t="s">
        <v>36</v>
      </c>
      <c r="D7" s="67">
        <v>436.38</v>
      </c>
      <c r="E7" s="73" t="s">
        <v>37</v>
      </c>
      <c r="F7" s="65" t="s">
        <v>32</v>
      </c>
      <c r="G7" s="65" t="s">
        <v>33</v>
      </c>
      <c r="H7" s="67" t="s">
        <v>38</v>
      </c>
    </row>
    <row r="8" spans="1:8" ht="15">
      <c r="A8" s="65" t="s">
        <v>28</v>
      </c>
      <c r="B8" s="70" t="s">
        <v>29</v>
      </c>
      <c r="C8" s="71" t="s">
        <v>36</v>
      </c>
      <c r="D8" s="67">
        <v>436.38</v>
      </c>
      <c r="E8" s="73" t="s">
        <v>37</v>
      </c>
      <c r="F8" s="65" t="s">
        <v>32</v>
      </c>
      <c r="G8" s="65" t="s">
        <v>33</v>
      </c>
      <c r="H8" s="67" t="s">
        <v>38</v>
      </c>
    </row>
    <row r="9" spans="1:8" ht="15">
      <c r="A9" s="65" t="s">
        <v>28</v>
      </c>
      <c r="B9" s="70" t="s">
        <v>29</v>
      </c>
      <c r="C9" s="71" t="s">
        <v>36</v>
      </c>
      <c r="D9" s="67">
        <v>400</v>
      </c>
      <c r="E9" s="73" t="s">
        <v>37</v>
      </c>
      <c r="F9" s="65" t="s">
        <v>32</v>
      </c>
      <c r="G9" s="65" t="s">
        <v>33</v>
      </c>
      <c r="H9" s="67" t="s">
        <v>38</v>
      </c>
    </row>
    <row r="10" spans="1:8" ht="15">
      <c r="A10" s="65" t="s">
        <v>28</v>
      </c>
      <c r="B10" s="70" t="s">
        <v>29</v>
      </c>
      <c r="C10" s="71" t="s">
        <v>36</v>
      </c>
      <c r="D10" s="67">
        <v>400</v>
      </c>
      <c r="E10" s="73" t="s">
        <v>37</v>
      </c>
      <c r="F10" s="65" t="s">
        <v>32</v>
      </c>
      <c r="G10" s="65" t="s">
        <v>33</v>
      </c>
      <c r="H10" s="67" t="s">
        <v>38</v>
      </c>
    </row>
    <row r="11" spans="1:8" ht="15">
      <c r="A11" s="65" t="s">
        <v>28</v>
      </c>
      <c r="B11" s="70" t="s">
        <v>29</v>
      </c>
      <c r="C11" s="71" t="s">
        <v>36</v>
      </c>
      <c r="D11" s="67">
        <v>436.38</v>
      </c>
      <c r="E11" s="73" t="s">
        <v>37</v>
      </c>
      <c r="F11" s="65" t="s">
        <v>32</v>
      </c>
      <c r="G11" s="65" t="s">
        <v>33</v>
      </c>
      <c r="H11" s="67" t="s">
        <v>38</v>
      </c>
    </row>
    <row r="12" spans="1:8" ht="15">
      <c r="A12" s="65" t="s">
        <v>28</v>
      </c>
      <c r="B12" s="70" t="s">
        <v>29</v>
      </c>
      <c r="C12" s="71" t="s">
        <v>36</v>
      </c>
      <c r="D12" s="67">
        <v>448.5</v>
      </c>
      <c r="E12" s="73" t="s">
        <v>37</v>
      </c>
      <c r="F12" s="65" t="s">
        <v>32</v>
      </c>
      <c r="G12" s="65" t="s">
        <v>33</v>
      </c>
      <c r="H12" s="67" t="s">
        <v>38</v>
      </c>
    </row>
    <row r="13" spans="1:8" ht="15">
      <c r="A13" s="65" t="s">
        <v>28</v>
      </c>
      <c r="B13" s="70" t="s">
        <v>29</v>
      </c>
      <c r="C13" s="71" t="s">
        <v>36</v>
      </c>
      <c r="D13" s="67">
        <v>472.72</v>
      </c>
      <c r="E13" s="73" t="s">
        <v>37</v>
      </c>
      <c r="F13" s="65" t="s">
        <v>32</v>
      </c>
      <c r="G13" s="65" t="s">
        <v>33</v>
      </c>
      <c r="H13" s="67" t="s">
        <v>38</v>
      </c>
    </row>
    <row r="14" spans="1:8" ht="15">
      <c r="A14" s="65" t="s">
        <v>28</v>
      </c>
      <c r="B14" s="70" t="s">
        <v>29</v>
      </c>
      <c r="C14" s="71" t="s">
        <v>36</v>
      </c>
      <c r="D14" s="67">
        <v>448.5</v>
      </c>
      <c r="E14" s="73" t="s">
        <v>37</v>
      </c>
      <c r="F14" s="65" t="s">
        <v>32</v>
      </c>
      <c r="G14" s="65" t="s">
        <v>33</v>
      </c>
      <c r="H14" s="67" t="s">
        <v>38</v>
      </c>
    </row>
    <row r="15" spans="1:8" ht="15">
      <c r="A15" s="65" t="s">
        <v>28</v>
      </c>
      <c r="B15" s="70" t="s">
        <v>29</v>
      </c>
      <c r="C15" s="71" t="s">
        <v>36</v>
      </c>
      <c r="D15" s="67">
        <v>436.38</v>
      </c>
      <c r="E15" s="73" t="s">
        <v>37</v>
      </c>
      <c r="F15" s="65" t="s">
        <v>32</v>
      </c>
      <c r="G15" s="65" t="s">
        <v>33</v>
      </c>
      <c r="H15" s="67" t="s">
        <v>38</v>
      </c>
    </row>
    <row r="16" spans="1:8" ht="15">
      <c r="A16" s="65" t="s">
        <v>28</v>
      </c>
      <c r="B16" s="70" t="s">
        <v>29</v>
      </c>
      <c r="C16" s="71" t="s">
        <v>36</v>
      </c>
      <c r="D16" s="67">
        <v>400</v>
      </c>
      <c r="E16" s="73" t="s">
        <v>37</v>
      </c>
      <c r="F16" s="65" t="s">
        <v>32</v>
      </c>
      <c r="G16" s="65" t="s">
        <v>33</v>
      </c>
      <c r="H16" s="67" t="s">
        <v>38</v>
      </c>
    </row>
    <row r="17" spans="1:8" ht="15">
      <c r="A17" s="65" t="s">
        <v>28</v>
      </c>
      <c r="B17" s="70" t="s">
        <v>29</v>
      </c>
      <c r="C17" s="71" t="s">
        <v>36</v>
      </c>
      <c r="D17" s="67">
        <v>436.38</v>
      </c>
      <c r="E17" s="73" t="s">
        <v>37</v>
      </c>
      <c r="F17" s="65" t="s">
        <v>32</v>
      </c>
      <c r="G17" s="65" t="s">
        <v>33</v>
      </c>
      <c r="H17" s="67" t="s">
        <v>38</v>
      </c>
    </row>
    <row r="18" spans="1:8" ht="15">
      <c r="A18" s="65" t="s">
        <v>28</v>
      </c>
      <c r="B18" s="70" t="s">
        <v>29</v>
      </c>
      <c r="C18" s="71" t="s">
        <v>36</v>
      </c>
      <c r="D18" s="67">
        <v>436.38</v>
      </c>
      <c r="E18" s="73" t="s">
        <v>37</v>
      </c>
      <c r="F18" s="65" t="s">
        <v>32</v>
      </c>
      <c r="G18" s="65" t="s">
        <v>33</v>
      </c>
      <c r="H18" s="67" t="s">
        <v>38</v>
      </c>
    </row>
    <row r="19" spans="1:8" ht="15">
      <c r="A19" s="65" t="s">
        <v>28</v>
      </c>
      <c r="B19" s="70" t="s">
        <v>29</v>
      </c>
      <c r="C19" s="71" t="s">
        <v>36</v>
      </c>
      <c r="D19" s="67">
        <v>400</v>
      </c>
      <c r="E19" s="73" t="s">
        <v>37</v>
      </c>
      <c r="F19" s="65" t="s">
        <v>32</v>
      </c>
      <c r="G19" s="65" t="s">
        <v>33</v>
      </c>
      <c r="H19" s="67" t="s">
        <v>38</v>
      </c>
    </row>
    <row r="20" spans="1:8" ht="15">
      <c r="A20" s="65" t="s">
        <v>28</v>
      </c>
      <c r="B20" s="70" t="s">
        <v>29</v>
      </c>
      <c r="C20" s="71" t="s">
        <v>36</v>
      </c>
      <c r="D20" s="67">
        <v>400</v>
      </c>
      <c r="E20" s="73" t="s">
        <v>37</v>
      </c>
      <c r="F20" s="65" t="s">
        <v>32</v>
      </c>
      <c r="G20" s="65" t="s">
        <v>33</v>
      </c>
      <c r="H20" s="67" t="s">
        <v>38</v>
      </c>
    </row>
    <row r="21" spans="1:8" ht="15">
      <c r="A21" s="65" t="s">
        <v>28</v>
      </c>
      <c r="B21" s="70" t="s">
        <v>29</v>
      </c>
      <c r="C21" s="71" t="s">
        <v>36</v>
      </c>
      <c r="D21" s="67">
        <v>424.25</v>
      </c>
      <c r="E21" s="73" t="s">
        <v>37</v>
      </c>
      <c r="F21" s="65" t="s">
        <v>32</v>
      </c>
      <c r="G21" s="65" t="s">
        <v>33</v>
      </c>
      <c r="H21" s="67" t="s">
        <v>38</v>
      </c>
    </row>
    <row r="22" spans="1:8" ht="15">
      <c r="A22" s="65" t="s">
        <v>28</v>
      </c>
      <c r="B22" s="70" t="s">
        <v>29</v>
      </c>
      <c r="C22" s="71" t="s">
        <v>36</v>
      </c>
      <c r="D22" s="67">
        <v>400</v>
      </c>
      <c r="E22" s="73" t="s">
        <v>37</v>
      </c>
      <c r="F22" s="65" t="s">
        <v>32</v>
      </c>
      <c r="G22" s="65" t="s">
        <v>33</v>
      </c>
      <c r="H22" s="67" t="s">
        <v>38</v>
      </c>
    </row>
    <row r="23" spans="1:8" ht="15">
      <c r="A23" s="65" t="s">
        <v>28</v>
      </c>
      <c r="B23" s="70" t="s">
        <v>29</v>
      </c>
      <c r="C23" s="71" t="s">
        <v>36</v>
      </c>
      <c r="D23" s="67">
        <v>400</v>
      </c>
      <c r="E23" s="73" t="s">
        <v>37</v>
      </c>
      <c r="F23" s="65" t="s">
        <v>32</v>
      </c>
      <c r="G23" s="65" t="s">
        <v>33</v>
      </c>
      <c r="H23" s="67" t="s">
        <v>38</v>
      </c>
    </row>
    <row r="24" spans="1:8" ht="15">
      <c r="A24" s="65" t="s">
        <v>28</v>
      </c>
      <c r="B24" s="70" t="s">
        <v>29</v>
      </c>
      <c r="C24" s="71" t="s">
        <v>36</v>
      </c>
      <c r="D24" s="67">
        <v>6256.14</v>
      </c>
      <c r="E24" s="73" t="s">
        <v>39</v>
      </c>
      <c r="F24" s="65" t="s">
        <v>32</v>
      </c>
      <c r="G24" s="65" t="s">
        <v>33</v>
      </c>
      <c r="H24" s="67" t="s">
        <v>40</v>
      </c>
    </row>
    <row r="25" spans="1:8" ht="15">
      <c r="A25" s="65" t="s">
        <v>28</v>
      </c>
      <c r="B25" s="70" t="s">
        <v>29</v>
      </c>
      <c r="C25" s="71" t="s">
        <v>41</v>
      </c>
      <c r="D25" s="67">
        <v>4500</v>
      </c>
      <c r="E25" s="73" t="s">
        <v>42</v>
      </c>
      <c r="F25" s="65" t="s">
        <v>32</v>
      </c>
      <c r="G25" s="65" t="s">
        <v>33</v>
      </c>
      <c r="H25" s="67" t="s">
        <v>43</v>
      </c>
    </row>
    <row r="26" spans="1:8" ht="15">
      <c r="A26" s="65" t="s">
        <v>28</v>
      </c>
      <c r="B26" s="70" t="s">
        <v>29</v>
      </c>
      <c r="C26" s="71" t="s">
        <v>41</v>
      </c>
      <c r="D26" s="67">
        <v>1200</v>
      </c>
      <c r="E26" s="73" t="s">
        <v>42</v>
      </c>
      <c r="F26" s="65" t="s">
        <v>32</v>
      </c>
      <c r="G26" s="65" t="s">
        <v>33</v>
      </c>
      <c r="H26" s="67" t="s">
        <v>43</v>
      </c>
    </row>
    <row r="27" spans="1:8" ht="15">
      <c r="A27" s="65" t="s">
        <v>28</v>
      </c>
      <c r="B27" s="70" t="s">
        <v>29</v>
      </c>
      <c r="C27" s="71" t="s">
        <v>41</v>
      </c>
      <c r="D27" s="67">
        <v>1200</v>
      </c>
      <c r="E27" s="73" t="s">
        <v>42</v>
      </c>
      <c r="F27" s="65" t="s">
        <v>32</v>
      </c>
      <c r="G27" s="65" t="s">
        <v>33</v>
      </c>
      <c r="H27" s="67" t="s">
        <v>43</v>
      </c>
    </row>
    <row r="28" spans="1:8" ht="15">
      <c r="A28" s="65" t="s">
        <v>28</v>
      </c>
      <c r="B28" s="70" t="s">
        <v>29</v>
      </c>
      <c r="C28" s="71" t="s">
        <v>41</v>
      </c>
      <c r="D28" s="67">
        <v>4320</v>
      </c>
      <c r="E28" s="73" t="s">
        <v>42</v>
      </c>
      <c r="F28" s="65" t="s">
        <v>32</v>
      </c>
      <c r="G28" s="65" t="s">
        <v>33</v>
      </c>
      <c r="H28" s="67" t="s">
        <v>43</v>
      </c>
    </row>
    <row r="29" spans="1:8" ht="15">
      <c r="A29" s="65" t="s">
        <v>28</v>
      </c>
      <c r="B29" s="70" t="s">
        <v>29</v>
      </c>
      <c r="C29" s="71" t="s">
        <v>41</v>
      </c>
      <c r="D29" s="67">
        <v>440</v>
      </c>
      <c r="E29" s="73" t="s">
        <v>78</v>
      </c>
      <c r="F29" s="65" t="s">
        <v>45</v>
      </c>
      <c r="G29" s="65" t="s">
        <v>33</v>
      </c>
      <c r="H29" s="67" t="s">
        <v>79</v>
      </c>
    </row>
    <row r="30" spans="1:8" ht="15">
      <c r="A30" s="65" t="s">
        <v>28</v>
      </c>
      <c r="B30" s="70" t="s">
        <v>29</v>
      </c>
      <c r="C30" s="71" t="s">
        <v>36</v>
      </c>
      <c r="D30" s="67">
        <v>440</v>
      </c>
      <c r="E30" s="73" t="s">
        <v>44</v>
      </c>
      <c r="F30" s="65" t="s">
        <v>45</v>
      </c>
      <c r="G30" s="65" t="s">
        <v>33</v>
      </c>
      <c r="H30" s="67" t="s">
        <v>46</v>
      </c>
    </row>
    <row r="31" spans="1:8" ht="15">
      <c r="A31" s="65" t="s">
        <v>28</v>
      </c>
      <c r="B31" s="70" t="s">
        <v>29</v>
      </c>
      <c r="C31" s="71" t="s">
        <v>30</v>
      </c>
      <c r="D31" s="67">
        <v>440</v>
      </c>
      <c r="E31" s="73" t="s">
        <v>80</v>
      </c>
      <c r="F31" s="65" t="s">
        <v>45</v>
      </c>
      <c r="G31" s="65" t="s">
        <v>33</v>
      </c>
      <c r="H31" s="67" t="s">
        <v>48</v>
      </c>
    </row>
    <row r="32" spans="1:8" ht="15">
      <c r="A32" s="65" t="s">
        <v>28</v>
      </c>
      <c r="B32" s="70" t="s">
        <v>29</v>
      </c>
      <c r="C32" s="71" t="s">
        <v>36</v>
      </c>
      <c r="D32" s="67">
        <v>880</v>
      </c>
      <c r="E32" s="73" t="s">
        <v>47</v>
      </c>
      <c r="F32" s="65" t="s">
        <v>45</v>
      </c>
      <c r="G32" s="65" t="s">
        <v>33</v>
      </c>
      <c r="H32" s="67" t="s">
        <v>48</v>
      </c>
    </row>
    <row r="33" spans="1:8" ht="15">
      <c r="A33" s="65" t="s">
        <v>28</v>
      </c>
      <c r="B33" s="70" t="s">
        <v>29</v>
      </c>
      <c r="C33" s="71" t="s">
        <v>41</v>
      </c>
      <c r="D33" s="67">
        <v>9000</v>
      </c>
      <c r="E33" s="73" t="s">
        <v>42</v>
      </c>
      <c r="F33" s="65" t="s">
        <v>32</v>
      </c>
      <c r="G33" s="65" t="s">
        <v>33</v>
      </c>
      <c r="H33" s="67" t="s">
        <v>49</v>
      </c>
    </row>
    <row r="34" spans="1:8" ht="15">
      <c r="A34" s="65" t="s">
        <v>28</v>
      </c>
      <c r="B34" s="70" t="s">
        <v>29</v>
      </c>
      <c r="C34" s="71" t="s">
        <v>41</v>
      </c>
      <c r="D34" s="67">
        <v>1200</v>
      </c>
      <c r="E34" s="73" t="s">
        <v>42</v>
      </c>
      <c r="F34" s="65" t="s">
        <v>32</v>
      </c>
      <c r="G34" s="65" t="s">
        <v>33</v>
      </c>
      <c r="H34" s="67" t="s">
        <v>49</v>
      </c>
    </row>
    <row r="35" spans="1:8" ht="15">
      <c r="A35" s="65" t="s">
        <v>28</v>
      </c>
      <c r="B35" s="70" t="s">
        <v>29</v>
      </c>
      <c r="C35" s="71" t="s">
        <v>41</v>
      </c>
      <c r="D35" s="67">
        <v>1800</v>
      </c>
      <c r="E35" s="73" t="s">
        <v>42</v>
      </c>
      <c r="F35" s="65" t="s">
        <v>32</v>
      </c>
      <c r="G35" s="65" t="s">
        <v>33</v>
      </c>
      <c r="H35" s="67" t="s">
        <v>49</v>
      </c>
    </row>
    <row r="36" spans="1:8" ht="15">
      <c r="A36" s="65" t="s">
        <v>28</v>
      </c>
      <c r="B36" s="70" t="s">
        <v>29</v>
      </c>
      <c r="C36" s="71" t="s">
        <v>41</v>
      </c>
      <c r="D36" s="67">
        <v>5400</v>
      </c>
      <c r="E36" s="73" t="s">
        <v>42</v>
      </c>
      <c r="F36" s="65" t="s">
        <v>32</v>
      </c>
      <c r="G36" s="65" t="s">
        <v>33</v>
      </c>
      <c r="H36" s="67" t="s">
        <v>49</v>
      </c>
    </row>
    <row r="37" spans="1:8" ht="15">
      <c r="A37" s="65" t="s">
        <v>28</v>
      </c>
      <c r="B37" s="70" t="s">
        <v>29</v>
      </c>
      <c r="C37" s="71" t="s">
        <v>41</v>
      </c>
      <c r="D37" s="67">
        <v>440</v>
      </c>
      <c r="E37" s="73" t="s">
        <v>81</v>
      </c>
      <c r="F37" s="65" t="s">
        <v>45</v>
      </c>
      <c r="G37" s="65" t="s">
        <v>33</v>
      </c>
      <c r="H37" s="67" t="s">
        <v>82</v>
      </c>
    </row>
    <row r="38" spans="1:8" ht="15">
      <c r="A38" s="65" t="s">
        <v>28</v>
      </c>
      <c r="B38" s="70" t="s">
        <v>29</v>
      </c>
      <c r="C38" s="71" t="s">
        <v>41</v>
      </c>
      <c r="D38" s="67">
        <v>440</v>
      </c>
      <c r="E38" s="73" t="s">
        <v>81</v>
      </c>
      <c r="F38" s="65" t="s">
        <v>45</v>
      </c>
      <c r="G38" s="65" t="s">
        <v>33</v>
      </c>
      <c r="H38" s="67" t="s">
        <v>82</v>
      </c>
    </row>
    <row r="39" spans="1:8" ht="28.5" customHeight="1">
      <c r="A39" s="78" t="s">
        <v>84</v>
      </c>
      <c r="B39" s="79"/>
      <c r="C39" s="80"/>
      <c r="D39" s="81">
        <v>48064.69</v>
      </c>
    </row>
    <row r="40" spans="1:8" ht="28.5" customHeight="1">
      <c r="A40" s="92"/>
      <c r="B40" s="93"/>
      <c r="C40" s="93"/>
      <c r="D40" s="94"/>
      <c r="E40" s="95"/>
      <c r="F40" s="95"/>
      <c r="G40" s="95"/>
      <c r="H40" s="95"/>
    </row>
    <row r="41" spans="1:8" ht="15">
      <c r="A41" s="87" t="s">
        <v>22</v>
      </c>
      <c r="B41" s="88" t="s">
        <v>23</v>
      </c>
      <c r="C41" s="89" t="s">
        <v>24</v>
      </c>
      <c r="D41" s="88" t="s">
        <v>25</v>
      </c>
      <c r="E41" s="90" t="s">
        <v>26</v>
      </c>
      <c r="F41" s="90" t="s">
        <v>27</v>
      </c>
      <c r="G41" s="90" t="s">
        <v>86</v>
      </c>
      <c r="H41" s="91" t="s">
        <v>85</v>
      </c>
    </row>
    <row r="42" spans="1:8" ht="15">
      <c r="A42" s="82" t="s">
        <v>28</v>
      </c>
      <c r="B42" s="83" t="s">
        <v>29</v>
      </c>
      <c r="C42" s="84" t="s">
        <v>50</v>
      </c>
      <c r="D42" s="85">
        <v>159916</v>
      </c>
      <c r="E42" s="86" t="s">
        <v>51</v>
      </c>
      <c r="F42" s="82" t="s">
        <v>52</v>
      </c>
      <c r="G42" s="82" t="s">
        <v>53</v>
      </c>
      <c r="H42" s="85" t="s">
        <v>54</v>
      </c>
    </row>
    <row r="43" spans="1:8" ht="15">
      <c r="A43" s="74" t="s">
        <v>28</v>
      </c>
      <c r="B43" s="75" t="s">
        <v>29</v>
      </c>
      <c r="C43" s="76" t="s">
        <v>50</v>
      </c>
      <c r="D43" s="77">
        <v>3778.54</v>
      </c>
      <c r="E43" s="73" t="s">
        <v>55</v>
      </c>
      <c r="F43" s="65" t="s">
        <v>52</v>
      </c>
      <c r="G43" s="65" t="s">
        <v>53</v>
      </c>
      <c r="H43" s="67" t="s">
        <v>56</v>
      </c>
    </row>
    <row r="44" spans="1:8" ht="25.5" customHeight="1">
      <c r="A44" s="78" t="s">
        <v>83</v>
      </c>
      <c r="B44" s="79"/>
      <c r="C44" s="80"/>
      <c r="D44" s="81">
        <v>163694.54</v>
      </c>
    </row>
  </sheetData>
  <mergeCells count="2">
    <mergeCell ref="A44:C44"/>
    <mergeCell ref="A39:C39"/>
  </mergeCells>
  <pageMargins left="0.70866141732283472" right="0.70866141732283472" top="1" bottom="0.74803149606299213" header="0.17" footer="0.31496062992125984"/>
  <pageSetup paperSize="9" scale="87" orientation="portrait" r:id="rId1"/>
  <headerFooter>
    <oddHeader>&amp;L&amp;"Verdana,Gras"&amp;16EVERE
CTM MARSEILLE&amp;R
&amp;"Verdana,Gras italique"&amp;14&amp;F
&amp;A</oddHeader>
    <oddFooter>&amp;L&amp;D&amp;CPage &amp;P of &amp;N &amp;R&amp;8&amp;F
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45" sqref="E45"/>
    </sheetView>
  </sheetViews>
  <sheetFormatPr baseColWidth="10" defaultRowHeight="12.75"/>
  <sheetData/>
  <pageMargins left="0.70866141732283472" right="0.70866141732283472" top="0.74803149606299213" bottom="0.74803149606299213" header="0.31496062992125984" footer="0.31496062992125984"/>
  <pageSetup paperSize="9" fitToWidth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Estimation + Coûts</vt:lpstr>
      <vt:lpstr>SAGE Terr + Fond Prof</vt:lpstr>
      <vt:lpstr>Devis Fargeot</vt:lpstr>
      <vt:lpstr>'Estimation + Coûts'!Zone_d_impression</vt:lpstr>
    </vt:vector>
  </TitlesOfParts>
  <Company>_x0007_TISAVER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HERVE</dc:creator>
  <cp:lastModifiedBy>LUIS PEREZ</cp:lastModifiedBy>
  <cp:lastPrinted>2010-03-23T14:20:48Z</cp:lastPrinted>
  <dcterms:created xsi:type="dcterms:W3CDTF">2010-03-23T09:37:22Z</dcterms:created>
  <dcterms:modified xsi:type="dcterms:W3CDTF">2010-03-23T14:20:58Z</dcterms:modified>
</cp:coreProperties>
</file>