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84" windowWidth="14508" windowHeight="577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7" i="1"/>
  <c r="D7"/>
  <c r="D8" s="1"/>
  <c r="E7"/>
  <c r="E8" s="1"/>
  <c r="F7"/>
  <c r="G7"/>
  <c r="G8" s="1"/>
  <c r="H7"/>
  <c r="H8" s="1"/>
  <c r="I7"/>
  <c r="I8" s="1"/>
  <c r="J7"/>
  <c r="K7"/>
  <c r="K8" s="1"/>
  <c r="B7"/>
  <c r="D3"/>
  <c r="E3"/>
  <c r="F3"/>
  <c r="F4" s="1"/>
  <c r="G3"/>
  <c r="G4" s="1"/>
  <c r="H3"/>
  <c r="H4" s="1"/>
  <c r="I3"/>
  <c r="I4" s="1"/>
  <c r="J3"/>
  <c r="J4" s="1"/>
  <c r="K3"/>
  <c r="K4" s="1"/>
  <c r="D4"/>
  <c r="E4"/>
  <c r="C3"/>
  <c r="C4" s="1"/>
  <c r="F8"/>
  <c r="J8"/>
  <c r="B5"/>
  <c r="L6"/>
  <c r="B8" l="1"/>
  <c r="L4" l="1"/>
  <c r="C8" l="1"/>
  <c r="L3"/>
  <c r="L5" l="1"/>
  <c r="L7" s="1"/>
  <c r="L8"/>
  <c r="N3"/>
  <c r="N4" s="1"/>
  <c r="N7"/>
  <c r="N8" s="1"/>
  <c r="O7"/>
  <c r="O8" s="1"/>
  <c r="O3"/>
  <c r="O4" s="1"/>
</calcChain>
</file>

<file path=xl/sharedStrings.xml><?xml version="1.0" encoding="utf-8"?>
<sst xmlns="http://schemas.openxmlformats.org/spreadsheetml/2006/main" count="24" uniqueCount="23">
  <si>
    <t>Retard GC</t>
  </si>
  <si>
    <t>TOTAL</t>
  </si>
  <si>
    <t>Sismicité</t>
  </si>
  <si>
    <t>Tri Primaire</t>
  </si>
  <si>
    <t>Fosses</t>
  </si>
  <si>
    <t>Ajout voile</t>
  </si>
  <si>
    <t>Pont</t>
  </si>
  <si>
    <t>Poste de Garde</t>
  </si>
  <si>
    <t>Stock Plastiques</t>
  </si>
  <si>
    <t>Couloir pompier</t>
  </si>
  <si>
    <t>Montant Expert Claim</t>
  </si>
  <si>
    <t>Montant Expert Total</t>
  </si>
  <si>
    <t>N/A</t>
  </si>
  <si>
    <t>Pieux Non comprises</t>
  </si>
  <si>
    <t>Barrettes Non comprises</t>
  </si>
  <si>
    <t>Description</t>
  </si>
  <si>
    <t>Oubliés de l'Expert dans la Note n° 4</t>
  </si>
  <si>
    <t>Liquef: Excès pieux</t>
  </si>
  <si>
    <t>Frais étude et maitrise d’œuvre 3.75%, Architecte d’exécution 2.91%, CTC 0,18%, FGHS 7.95%</t>
  </si>
  <si>
    <t>Montant Claim Urbaser GC</t>
  </si>
  <si>
    <t>Différence Urbaser - Expert</t>
  </si>
  <si>
    <t>% Différence sur Montant Claim Urbaser GC</t>
  </si>
  <si>
    <t>Claims GC considérés par l'Expert dans la Note n° 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</si>
</sst>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7" formatCode="_-* #,##0\ [$€-40C]_-;\-* #,##0\ [$€-40C]_-;_-* &quot;-&quot;??\ [$€-40C]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 applyBorder="1"/>
    <xf numFmtId="0" fontId="0" fillId="0" borderId="8" xfId="0" applyFill="1" applyBorder="1" applyAlignment="1">
      <alignment vertical="justify"/>
    </xf>
    <xf numFmtId="9" fontId="0" fillId="0" borderId="8" xfId="2" applyFont="1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67" fontId="0" fillId="0" borderId="10" xfId="1" applyNumberFormat="1" applyFont="1" applyBorder="1"/>
    <xf numFmtId="167" fontId="0" fillId="3" borderId="7" xfId="0" applyNumberFormat="1" applyFill="1" applyBorder="1"/>
    <xf numFmtId="0" fontId="0" fillId="0" borderId="10" xfId="0" applyFill="1" applyBorder="1" applyAlignment="1">
      <alignment horizontal="center" vertical="justify"/>
    </xf>
    <xf numFmtId="167" fontId="0" fillId="3" borderId="5" xfId="0" applyNumberFormat="1" applyFill="1" applyBorder="1"/>
    <xf numFmtId="0" fontId="3" fillId="3" borderId="12" xfId="0" applyFont="1" applyFill="1" applyBorder="1" applyAlignment="1">
      <alignment vertical="justify"/>
    </xf>
    <xf numFmtId="0" fontId="3" fillId="3" borderId="1" xfId="0" applyFont="1" applyFill="1" applyBorder="1" applyAlignment="1">
      <alignment vertical="justify"/>
    </xf>
    <xf numFmtId="0" fontId="0" fillId="4" borderId="6" xfId="0" applyFill="1" applyBorder="1" applyAlignment="1">
      <alignment vertical="justify"/>
    </xf>
    <xf numFmtId="167" fontId="0" fillId="4" borderId="6" xfId="0" applyNumberFormat="1" applyFill="1" applyBorder="1"/>
    <xf numFmtId="0" fontId="0" fillId="4" borderId="4" xfId="0" applyFill="1" applyBorder="1" applyAlignment="1">
      <alignment vertical="justify"/>
    </xf>
    <xf numFmtId="167" fontId="0" fillId="4" borderId="4" xfId="0" applyNumberFormat="1" applyFill="1" applyBorder="1"/>
    <xf numFmtId="0" fontId="0" fillId="2" borderId="11" xfId="0" applyFill="1" applyBorder="1" applyAlignment="1">
      <alignment vertical="justify"/>
    </xf>
    <xf numFmtId="167" fontId="0" fillId="2" borderId="11" xfId="0" applyNumberFormat="1" applyFill="1" applyBorder="1"/>
    <xf numFmtId="10" fontId="0" fillId="0" borderId="0" xfId="2" applyNumberFormat="1" applyFont="1" applyBorder="1"/>
    <xf numFmtId="0" fontId="0" fillId="0" borderId="0" xfId="0" applyBorder="1"/>
    <xf numFmtId="10" fontId="2" fillId="0" borderId="1" xfId="2" applyNumberFormat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7" fontId="0" fillId="0" borderId="3" xfId="0" applyNumberFormat="1" applyFill="1" applyBorder="1"/>
    <xf numFmtId="167" fontId="0" fillId="0" borderId="3" xfId="1" applyNumberFormat="1" applyFont="1" applyFill="1" applyBorder="1"/>
    <xf numFmtId="9" fontId="0" fillId="0" borderId="3" xfId="2" applyFont="1" applyFill="1" applyBorder="1"/>
    <xf numFmtId="0" fontId="4" fillId="5" borderId="13" xfId="0" applyFont="1" applyFill="1" applyBorder="1" applyAlignment="1">
      <alignment horizontal="center" vertical="justify"/>
    </xf>
    <xf numFmtId="0" fontId="4" fillId="5" borderId="14" xfId="0" applyFont="1" applyFill="1" applyBorder="1" applyAlignment="1">
      <alignment horizontal="center" vertical="justify"/>
    </xf>
    <xf numFmtId="167" fontId="2" fillId="5" borderId="11" xfId="0" applyNumberFormat="1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tabSelected="1" workbookViewId="0">
      <selection activeCell="B19" sqref="B19"/>
    </sheetView>
  </sheetViews>
  <sheetFormatPr baseColWidth="10" defaultRowHeight="14.4"/>
  <cols>
    <col min="1" max="1" width="22.5546875" bestFit="1" customWidth="1"/>
    <col min="2" max="3" width="15.109375" bestFit="1" customWidth="1"/>
    <col min="4" max="4" width="11.6640625" bestFit="1" customWidth="1"/>
    <col min="6" max="6" width="11.6640625" bestFit="1" customWidth="1"/>
    <col min="7" max="10" width="11.6640625" customWidth="1"/>
    <col min="12" max="12" width="12.6640625" bestFit="1" customWidth="1"/>
    <col min="13" max="13" width="4.77734375" style="1" customWidth="1"/>
    <col min="14" max="15" width="12.6640625" bestFit="1" customWidth="1"/>
  </cols>
  <sheetData>
    <row r="1" spans="1:15" ht="34.799999999999997" customHeight="1">
      <c r="B1" s="30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2"/>
      <c r="N1" s="27" t="s">
        <v>16</v>
      </c>
      <c r="O1" s="28"/>
    </row>
    <row r="2" spans="1:15" ht="28.8">
      <c r="A2" s="7" t="s">
        <v>15</v>
      </c>
      <c r="B2" s="5" t="s">
        <v>0</v>
      </c>
      <c r="C2" s="6" t="s">
        <v>17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7" t="s">
        <v>1</v>
      </c>
      <c r="M2" s="23"/>
      <c r="N2" s="6" t="s">
        <v>13</v>
      </c>
      <c r="O2" s="6" t="s">
        <v>14</v>
      </c>
    </row>
    <row r="3" spans="1:15">
      <c r="A3" s="14" t="s">
        <v>10</v>
      </c>
      <c r="B3" s="15">
        <v>6957152</v>
      </c>
      <c r="C3" s="15">
        <f>C5/(1+$C$10)</f>
        <v>949544.87343390437</v>
      </c>
      <c r="D3" s="15">
        <f>D5/(1+$C$10)</f>
        <v>3017474.6441660272</v>
      </c>
      <c r="E3" s="15">
        <f>E5/(1+$C$10)</f>
        <v>408921.84437057871</v>
      </c>
      <c r="F3" s="15">
        <f>F5/(1+$C$10)</f>
        <v>3627268.388306486</v>
      </c>
      <c r="G3" s="15">
        <f>G5/(1+$C$10)</f>
        <v>2705499.8721554591</v>
      </c>
      <c r="H3" s="15">
        <f>H5/(1+$C$10)</f>
        <v>5418165.0046876334</v>
      </c>
      <c r="I3" s="15">
        <f>I5/(1+$C$10)</f>
        <v>311515.3839597716</v>
      </c>
      <c r="J3" s="15">
        <f>J5/(1+$C$10)</f>
        <v>845915.79306230287</v>
      </c>
      <c r="K3" s="15">
        <f>K5/(1+$C$10)</f>
        <v>196799.62498934628</v>
      </c>
      <c r="L3" s="15">
        <f>SUM(B3:K3)</f>
        <v>24438257.429131508</v>
      </c>
      <c r="M3" s="24"/>
      <c r="N3" s="15">
        <f t="shared" ref="N3:O3" si="0">N5/(1+$C$10)</f>
        <v>0</v>
      </c>
      <c r="O3" s="15">
        <f t="shared" si="0"/>
        <v>0</v>
      </c>
    </row>
    <row r="4" spans="1:15" ht="31.2" thickBot="1">
      <c r="A4" s="12" t="s">
        <v>18</v>
      </c>
      <c r="B4" s="9"/>
      <c r="C4" s="9">
        <f>C5-C3</f>
        <v>164556.12656609563</v>
      </c>
      <c r="D4" s="9">
        <f t="shared" ref="D4:K4" si="1">D5-D3</f>
        <v>522928.3558339728</v>
      </c>
      <c r="E4" s="9">
        <f t="shared" si="1"/>
        <v>70866.155629421293</v>
      </c>
      <c r="F4" s="9">
        <f t="shared" si="1"/>
        <v>628605.61169351405</v>
      </c>
      <c r="G4" s="9">
        <f t="shared" si="1"/>
        <v>468863.12784454087</v>
      </c>
      <c r="H4" s="9">
        <f t="shared" si="1"/>
        <v>938967.99531236663</v>
      </c>
      <c r="I4" s="9">
        <f t="shared" si="1"/>
        <v>53985.6160402284</v>
      </c>
      <c r="J4" s="9">
        <f t="shared" si="1"/>
        <v>146597.20693769713</v>
      </c>
      <c r="K4" s="9">
        <f t="shared" si="1"/>
        <v>34105.375010653719</v>
      </c>
      <c r="L4" s="11">
        <f>SUM(B4:K4)</f>
        <v>3029475.5708684907</v>
      </c>
      <c r="M4" s="24"/>
      <c r="N4" s="9">
        <f t="shared" ref="N4" si="2">N5-N3</f>
        <v>0</v>
      </c>
      <c r="O4" s="9">
        <f t="shared" ref="O4" si="3">O5-O3</f>
        <v>0</v>
      </c>
    </row>
    <row r="5" spans="1:15" ht="15.6" thickTop="1" thickBot="1">
      <c r="A5" s="16" t="s">
        <v>11</v>
      </c>
      <c r="B5" s="17">
        <f>B3+B4</f>
        <v>6957152</v>
      </c>
      <c r="C5" s="17">
        <v>1114101</v>
      </c>
      <c r="D5" s="17">
        <v>3540403</v>
      </c>
      <c r="E5" s="17">
        <v>479788</v>
      </c>
      <c r="F5" s="17">
        <v>4255874</v>
      </c>
      <c r="G5" s="17">
        <v>3174363</v>
      </c>
      <c r="H5" s="17">
        <v>6357133</v>
      </c>
      <c r="I5" s="17">
        <v>365501</v>
      </c>
      <c r="J5" s="17">
        <v>992513</v>
      </c>
      <c r="K5" s="17">
        <v>230905</v>
      </c>
      <c r="L5" s="17">
        <f t="shared" ref="L5" si="4">L3+L4</f>
        <v>27467733</v>
      </c>
      <c r="M5" s="24"/>
      <c r="N5" s="17"/>
      <c r="O5" s="17"/>
    </row>
    <row r="6" spans="1:15" ht="16.8" customHeight="1" thickTop="1" thickBot="1">
      <c r="A6" s="18" t="s">
        <v>19</v>
      </c>
      <c r="B6" s="19">
        <v>8801113</v>
      </c>
      <c r="C6" s="19">
        <v>1163595</v>
      </c>
      <c r="D6" s="19">
        <v>5680810</v>
      </c>
      <c r="E6" s="19">
        <v>408922</v>
      </c>
      <c r="F6" s="19">
        <v>4126485</v>
      </c>
      <c r="G6" s="19">
        <v>3339791</v>
      </c>
      <c r="H6" s="19">
        <v>6662838</v>
      </c>
      <c r="I6" s="19">
        <v>311515</v>
      </c>
      <c r="J6" s="19">
        <v>1172392</v>
      </c>
      <c r="K6" s="19">
        <v>310590</v>
      </c>
      <c r="L6" s="19">
        <f>SUM(B6:K6)</f>
        <v>31978051</v>
      </c>
      <c r="M6" s="24"/>
      <c r="N6" s="29">
        <v>5265109</v>
      </c>
      <c r="O6" s="29">
        <v>658364</v>
      </c>
    </row>
    <row r="7" spans="1:15" ht="29.4" thickTop="1">
      <c r="A7" s="10" t="s">
        <v>20</v>
      </c>
      <c r="B7" s="8">
        <f>B6-B5</f>
        <v>1843961</v>
      </c>
      <c r="C7" s="8">
        <f t="shared" ref="C7:O7" si="5">C6-C5</f>
        <v>49494</v>
      </c>
      <c r="D7" s="8">
        <f t="shared" si="5"/>
        <v>2140407</v>
      </c>
      <c r="E7" s="8">
        <f t="shared" si="5"/>
        <v>-70866</v>
      </c>
      <c r="F7" s="8">
        <f t="shared" si="5"/>
        <v>-129389</v>
      </c>
      <c r="G7" s="8">
        <f t="shared" si="5"/>
        <v>165428</v>
      </c>
      <c r="H7" s="8">
        <f t="shared" si="5"/>
        <v>305705</v>
      </c>
      <c r="I7" s="8">
        <f t="shared" si="5"/>
        <v>-53986</v>
      </c>
      <c r="J7" s="8">
        <f t="shared" si="5"/>
        <v>179879</v>
      </c>
      <c r="K7" s="8">
        <f t="shared" si="5"/>
        <v>79685</v>
      </c>
      <c r="L7" s="8">
        <f t="shared" si="5"/>
        <v>4510318</v>
      </c>
      <c r="M7" s="25"/>
      <c r="N7" s="8">
        <f t="shared" si="5"/>
        <v>5265109</v>
      </c>
      <c r="O7" s="8">
        <f t="shared" si="5"/>
        <v>658364</v>
      </c>
    </row>
    <row r="8" spans="1:15" ht="28.8">
      <c r="A8" s="2" t="s">
        <v>21</v>
      </c>
      <c r="B8" s="3">
        <f>+B7/B6</f>
        <v>0.2095145239016929</v>
      </c>
      <c r="C8" s="3">
        <f>+C7/C6</f>
        <v>4.2535418251195646E-2</v>
      </c>
      <c r="D8" s="3">
        <f>+D7/D6</f>
        <v>0.37677848757483529</v>
      </c>
      <c r="E8" s="3">
        <f>+E7/E6</f>
        <v>-0.17329955346007306</v>
      </c>
      <c r="F8" s="3">
        <f>+F7/F6</f>
        <v>-3.1355742235825407E-2</v>
      </c>
      <c r="G8" s="3">
        <f>+G7/G6</f>
        <v>4.9532440802433443E-2</v>
      </c>
      <c r="H8" s="3">
        <f>+H7/H6</f>
        <v>4.5882100090081736E-2</v>
      </c>
      <c r="I8" s="3">
        <f>+I7/I6</f>
        <v>-0.17330144615829093</v>
      </c>
      <c r="J8" s="3">
        <f>+J7/J6</f>
        <v>0.15342905785778135</v>
      </c>
      <c r="K8" s="3">
        <f>+K7/K6</f>
        <v>0.2565600953024888</v>
      </c>
      <c r="L8" s="3">
        <f>+L7/L6</f>
        <v>0.14104418058498938</v>
      </c>
      <c r="M8" s="26"/>
      <c r="N8" s="3">
        <f>+N7/N6</f>
        <v>1</v>
      </c>
      <c r="O8" s="3">
        <f>+O7/O6</f>
        <v>1</v>
      </c>
    </row>
    <row r="10" spans="1:15" ht="30.6">
      <c r="A10" s="13" t="s">
        <v>18</v>
      </c>
      <c r="B10" s="4" t="s">
        <v>12</v>
      </c>
      <c r="C10" s="22">
        <v>0.17330000000000001</v>
      </c>
      <c r="D10" s="20"/>
      <c r="E10" s="20"/>
      <c r="F10" s="20"/>
      <c r="G10" s="20"/>
      <c r="H10" s="20"/>
      <c r="I10" s="20"/>
      <c r="J10" s="20"/>
      <c r="K10" s="20"/>
      <c r="L10" s="21"/>
      <c r="N10" s="21"/>
    </row>
    <row r="11" spans="1:15">
      <c r="D11" s="21"/>
      <c r="E11" s="21"/>
      <c r="F11" s="21"/>
      <c r="G11" s="21"/>
      <c r="H11" s="21"/>
      <c r="I11" s="21"/>
      <c r="J11" s="21"/>
      <c r="K11" s="21"/>
      <c r="L11" s="21"/>
      <c r="N11" s="21"/>
    </row>
  </sheetData>
  <mergeCells count="2">
    <mergeCell ref="N1:O1"/>
    <mergeCell ref="B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&amp;L&amp;"-,Gras"&amp;16URBASER ENVIRONNEMENT
CTM MARSEILLE&amp;R
&amp;"-,Gras italique"&amp;14&amp;F</oddHeader>
    <oddFooter>&amp;L&amp;D&amp;CPage &amp;P of &amp;N&amp;R&amp;7&amp;F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VALORGA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Perez</dc:creator>
  <cp:lastModifiedBy>L. Perez</cp:lastModifiedBy>
  <cp:lastPrinted>2010-10-31T21:22:15Z</cp:lastPrinted>
  <dcterms:created xsi:type="dcterms:W3CDTF">2010-10-31T18:30:57Z</dcterms:created>
  <dcterms:modified xsi:type="dcterms:W3CDTF">2010-10-31T21:22:26Z</dcterms:modified>
</cp:coreProperties>
</file>